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Закупівлі 2024\Послуги з ремонту транспортних засобів\"/>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384" i="6" l="1"/>
  <c r="D211" i="6"/>
  <c r="D58" i="6"/>
  <c r="D29" i="6"/>
  <c r="D431" i="6" l="1"/>
  <c r="D438" i="6" l="1"/>
  <c r="D66" i="6"/>
  <c r="D226" i="6" l="1"/>
  <c r="D390" i="6" l="1"/>
  <c r="D416" i="6" s="1"/>
  <c r="D312" i="6" l="1"/>
  <c r="D228" i="6" l="1"/>
  <c r="D8" i="6" l="1"/>
  <c r="D12" i="6"/>
  <c r="D10" i="6"/>
  <c r="D20" i="6" l="1"/>
  <c r="D59" i="6"/>
  <c r="D394" i="6" l="1"/>
  <c r="D392" i="6"/>
  <c r="D387" i="6"/>
  <c r="D280" i="6"/>
  <c r="D143" i="6"/>
  <c r="D111" i="6"/>
  <c r="D95" i="6"/>
  <c r="D61" i="6"/>
</calcChain>
</file>

<file path=xl/sharedStrings.xml><?xml version="1.0" encoding="utf-8"?>
<sst xmlns="http://schemas.openxmlformats.org/spreadsheetml/2006/main" count="1255" uniqueCount="717">
  <si>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</si>
  <si>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</si>
  <si>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</si>
  <si>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</si>
  <si>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</si>
  <si>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</si>
  <si>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</si>
  <si>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</si>
  <si>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</si>
  <si>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</si>
  <si>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</si>
  <si>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</si>
  <si>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</si>
  <si>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</si>
  <si>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</si>
  <si>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</si>
  <si>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</si>
  <si>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</si>
  <si>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</si>
  <si>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</si>
  <si>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</si>
  <si>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</si>
  <si>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</si>
  <si>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</si>
  <si>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</si>
  <si>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</si>
  <si>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</si>
  <si>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</si>
  <si>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</si>
  <si>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</si>
  <si>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</si>
  <si>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</si>
  <si>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</si>
  <si>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</si>
  <si>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</si>
  <si>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</si>
  <si>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</si>
  <si>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</si>
  <si>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загальний фонд КПКВ 3506010                </t>
  </si>
  <si>
    <t>переговорна процедура</t>
  </si>
  <si>
    <r>
      <t>Код ДК 021:2015  44420000-0 -</t>
    </r>
    <r>
      <rPr>
        <sz val="10"/>
        <rFont val="Times New Roman"/>
        <family val="1"/>
        <charset val="204"/>
      </rPr>
      <t>Будівельні товари</t>
    </r>
  </si>
  <si>
    <t>Стіл письмовий</t>
  </si>
  <si>
    <t xml:space="preserve">грн сімдесят три тисячі  шістсот  гривень 00 коп.)                            </t>
  </si>
  <si>
    <t>Натискні ручки, целіндрові механізми</t>
  </si>
  <si>
    <t xml:space="preserve">загальний фонд КПКВ 3506010    </t>
  </si>
  <si>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</si>
  <si>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</si>
  <si>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t xml:space="preserve">грн. (п'ять тисяч  гривень 00 коп)                         </t>
  </si>
  <si>
    <t>травень</t>
  </si>
  <si>
    <t>липень</t>
  </si>
  <si>
    <t>(анг.мова)</t>
  </si>
  <si>
    <t>звіт про укладений договір</t>
  </si>
  <si>
    <t>Відкриті торги</t>
  </si>
  <si>
    <t>спеціальний фонд КПКВ 3506090</t>
  </si>
  <si>
    <t>квітень</t>
  </si>
  <si>
    <t>червень</t>
  </si>
  <si>
    <t xml:space="preserve">відкриті торги </t>
  </si>
  <si>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</si>
  <si>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</si>
  <si>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</si>
  <si>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</si>
  <si>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</si>
  <si>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</si>
  <si>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</si>
  <si>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</si>
  <si>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</si>
  <si>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</si>
  <si>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</si>
  <si>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</si>
  <si>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</si>
  <si>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</si>
  <si>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</si>
  <si>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</si>
  <si>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</si>
  <si>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</si>
  <si>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</si>
  <si>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</si>
  <si>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</si>
  <si>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</si>
  <si>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</si>
  <si>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</si>
  <si>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</si>
  <si>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</si>
  <si>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</si>
  <si>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</si>
  <si>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</si>
  <si>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</si>
  <si>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</si>
  <si>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</si>
  <si>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</si>
  <si>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</si>
  <si>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</si>
  <si>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</si>
  <si>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</si>
  <si>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</si>
  <si>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</si>
  <si>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</si>
  <si>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</si>
  <si>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</si>
  <si>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</si>
  <si>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</si>
  <si>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</si>
  <si>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</si>
  <si>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</si>
  <si>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</si>
  <si>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</si>
  <si>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</si>
  <si>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</si>
  <si>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</si>
  <si>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створення документів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</si>
  <si>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</si>
  <si>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</si>
  <si>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</si>
  <si>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</si>
  <si>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</si>
  <si>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</si>
  <si>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</si>
  <si>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</si>
  <si>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</si>
  <si>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</si>
  <si>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</si>
  <si>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</si>
  <si>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</si>
  <si>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</si>
  <si>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</si>
  <si>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</si>
  <si>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</si>
  <si>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</si>
  <si>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</si>
  <si>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</si>
  <si>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</si>
  <si>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</si>
  <si>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</si>
  <si>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</si>
  <si>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</si>
  <si>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</si>
  <si>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</si>
  <si>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</si>
  <si>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</si>
  <si>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</si>
  <si>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</si>
  <si>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</si>
  <si>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</si>
  <si>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</si>
  <si>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</si>
  <si>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</si>
  <si>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</si>
  <si>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</si>
  <si>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</si>
  <si>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</si>
  <si>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</si>
  <si>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</si>
  <si>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t>Мінеральна вода</t>
  </si>
  <si>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</si>
  <si>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</si>
  <si>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</si>
  <si>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</si>
  <si>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</si>
  <si>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</si>
  <si>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</si>
  <si>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</si>
  <si>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</si>
  <si>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</si>
  <si>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</si>
  <si>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</si>
  <si>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</si>
  <si>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</si>
  <si>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</si>
  <si>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</si>
  <si>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</si>
  <si>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</si>
  <si>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</si>
  <si>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</si>
  <si>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Придбання фотоапаратів</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</si>
  <si>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</si>
  <si>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</si>
  <si>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</si>
  <si>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</si>
  <si>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</si>
  <si>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</si>
  <si>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</si>
  <si>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</si>
  <si>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</si>
  <si>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</si>
  <si>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</si>
  <si>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</si>
  <si>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</si>
  <si>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</si>
  <si>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</si>
  <si>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</si>
  <si>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</si>
  <si>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</si>
  <si>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</si>
  <si>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</si>
  <si>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</si>
  <si>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</si>
  <si>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</si>
  <si>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</si>
  <si>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</si>
  <si>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</si>
  <si>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</si>
  <si>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</si>
  <si>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</si>
  <si>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</si>
  <si>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</si>
  <si>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</si>
  <si>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</si>
  <si>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</si>
  <si>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</si>
  <si>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</si>
  <si>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</si>
  <si>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</si>
  <si>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</si>
  <si>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</si>
  <si>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</si>
  <si>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</si>
  <si>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</si>
  <si>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</si>
  <si>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</si>
  <si>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</si>
  <si>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</si>
  <si>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</si>
  <si>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</si>
  <si>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</si>
  <si>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</si>
  <si>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</si>
  <si>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</si>
  <si>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</si>
  <si>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</si>
  <si>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</si>
  <si>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</si>
  <si>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</si>
  <si>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</si>
  <si>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</si>
  <si>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</si>
  <si>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</si>
  <si>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</si>
  <si>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</si>
  <si>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</si>
  <si>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</si>
  <si>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</si>
  <si>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</si>
  <si>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</si>
  <si>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</si>
  <si>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</si>
  <si>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</si>
  <si>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</si>
  <si>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</si>
  <si>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</si>
  <si>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</si>
  <si>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</si>
  <si>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</si>
  <si>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</si>
  <si>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</si>
  <si>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</si>
  <si>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</si>
  <si>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</si>
  <si>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</si>
  <si>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</si>
  <si>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</si>
  <si>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t>Дизельне паливо (Код ДК 021:2015   09134200-9 Дизельне паливо)</t>
  </si>
  <si>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</si>
  <si>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</si>
  <si>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</si>
  <si>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t>Банківські послуги (ДК 021:2015  66110000-4 Банківські послуги)</t>
  </si>
  <si>
    <t xml:space="preserve">грн. (тридцять тисяч гривень 00 коп.)                             </t>
  </si>
  <si>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</si>
  <si>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</si>
  <si>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</si>
  <si>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</si>
  <si>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</si>
  <si>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</si>
  <si>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</si>
  <si>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</si>
  <si>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t>Папки картонні</t>
  </si>
  <si>
    <t xml:space="preserve">гривень (чотири тисячі   гривень 00 коп.)                                                                  </t>
  </si>
  <si>
    <t xml:space="preserve">грн (двісті двадцять тисяч  гривень 00 коп.)                            </t>
  </si>
  <si>
    <t xml:space="preserve">лютий </t>
  </si>
  <si>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</si>
  <si>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</si>
  <si>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</si>
  <si>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</si>
  <si>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</si>
  <si>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</si>
  <si>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</si>
  <si>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</si>
  <si>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</si>
  <si>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</si>
  <si>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t>кредиторська заборгованість</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</si>
  <si>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</si>
  <si>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</si>
  <si>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</si>
  <si>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</si>
  <si>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</si>
  <si>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</si>
  <si>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</si>
  <si>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</si>
  <si>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</si>
  <si>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</si>
  <si>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</si>
  <si>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</si>
  <si>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</si>
  <si>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</si>
  <si>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</si>
  <si>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</si>
  <si>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</si>
  <si>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</si>
  <si>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</si>
  <si>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</si>
  <si>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</si>
  <si>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</si>
  <si>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</si>
  <si>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</si>
  <si>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</si>
  <si>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</si>
  <si>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</si>
  <si>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</si>
  <si>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</si>
  <si>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</si>
  <si>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</si>
  <si>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</si>
  <si>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</si>
  <si>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</si>
  <si>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</si>
  <si>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</si>
  <si>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t xml:space="preserve">грн. (триста сімдесят дві тисячі   гривень 00 коп.)                            </t>
  </si>
  <si>
    <t xml:space="preserve">грн (п'ять мільйонів чотириста вісімдесят п'ять тисяч вісімсот  гривень 00 коп.)                            </t>
  </si>
  <si>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</si>
  <si>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</si>
  <si>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</si>
  <si>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</si>
  <si>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</si>
  <si>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</si>
  <si>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</si>
  <si>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</si>
  <si>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</si>
  <si>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</si>
  <si>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</si>
  <si>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</si>
  <si>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</si>
  <si>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t xml:space="preserve">грн. (один мільйон двісті двадцять дев'ять  тисяч   гривень 00 коп.)                            </t>
  </si>
  <si>
    <t>загальний фонд КПКВ 3506010 0</t>
  </si>
  <si>
    <t xml:space="preserve">загальний фонд КПКВ 3506010  </t>
  </si>
  <si>
    <t>загальний фонд КПКВ 35060100</t>
  </si>
  <si>
    <t xml:space="preserve">загальний фонд КПКВ 3506010                                                                         </t>
  </si>
  <si>
    <t>грудень 2023 рік</t>
  </si>
  <si>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</si>
  <si>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</si>
  <si>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</si>
  <si>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t>Папір офісний  А 4,А3 за кодом ДК 021:2015  30190000-7 -Офісне устаткування та приладдя різне   (Код ДК 021:2015  30197630-1-Папір для друку)</t>
  </si>
  <si>
    <t xml:space="preserve">загальний фонд КПКВ 3506010                              </t>
  </si>
  <si>
    <t xml:space="preserve">загальний фонд КПКВ 3506010                                    </t>
  </si>
  <si>
    <t xml:space="preserve">грн (вісімнадцять  тисяч п'ятсот гривень 00 коп.)                            </t>
  </si>
  <si>
    <t xml:space="preserve">грн. (двадцять вісім тисяч  п'ятсот гривень 00 коп.)                            </t>
  </si>
  <si>
    <t xml:space="preserve">грн. (сімдесят дев'ять тисяч гривень 00 коп.)                            </t>
  </si>
  <si>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</si>
  <si>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</si>
  <si>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</si>
  <si>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</si>
  <si>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</si>
  <si>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</si>
  <si>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</si>
  <si>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</si>
  <si>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</si>
  <si>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</si>
  <si>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</si>
  <si>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t>Ваги товарні за кодом ДК 021: 2015 38310000-1 Високоточні терези (кодом ДК 021: 2015 38310000-1 Високоточні терези (Ваги товарні))</t>
  </si>
  <si>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</si>
  <si>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</si>
  <si>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</si>
  <si>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</si>
  <si>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t xml:space="preserve">грн. (один мільйон счотириста одинадцять тисяч шістсот гривень 30 коп.)                            </t>
  </si>
  <si>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</si>
  <si>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</si>
  <si>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</si>
  <si>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t xml:space="preserve">грн. (п'ятдесят дві тисячі сімсот  гривень 00 коп.)                            </t>
  </si>
  <si>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</si>
  <si>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</si>
  <si>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</si>
  <si>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</si>
  <si>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</si>
  <si>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</si>
  <si>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t xml:space="preserve">грн. (п'ятдесят тисячігривень 00 коп.)                            </t>
  </si>
  <si>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</si>
  <si>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</si>
  <si>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</si>
  <si>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</si>
  <si>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</si>
  <si>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</si>
  <si>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</si>
  <si>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</si>
  <si>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</si>
  <si>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</si>
  <si>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</si>
  <si>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</si>
  <si>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</si>
  <si>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</si>
  <si>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</si>
  <si>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</si>
  <si>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</si>
  <si>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</si>
  <si>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</si>
  <si>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</si>
  <si>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</si>
  <si>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</si>
  <si>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</si>
  <si>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</si>
  <si>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</si>
  <si>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</si>
  <si>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</si>
  <si>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</si>
  <si>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Код ДК 021:2015  45200000-9 -Роботи,пов'язані з об'єктами завершеного чи не завершеного будівництва та об'єктами цивільного будівництва</t>
  </si>
  <si>
    <t>євро</t>
  </si>
  <si>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</si>
  <si>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</si>
  <si>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</si>
  <si>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</si>
  <si>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</si>
  <si>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</si>
  <si>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</si>
  <si>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</si>
  <si>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</si>
  <si>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</si>
  <si>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</si>
  <si>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</si>
  <si>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</si>
  <si>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</si>
  <si>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</si>
  <si>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</si>
  <si>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</si>
  <si>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</si>
  <si>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</si>
  <si>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</si>
  <si>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</si>
  <si>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</si>
  <si>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</si>
  <si>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</si>
  <si>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</si>
  <si>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</si>
  <si>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</si>
  <si>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</si>
  <si>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</si>
  <si>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</si>
  <si>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</si>
  <si>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</si>
  <si>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</si>
  <si>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</si>
  <si>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</si>
  <si>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</si>
  <si>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</si>
  <si>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</si>
  <si>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ДК 021-2015: 22410000-7 — Марки (знаки поштової оплати)</t>
  </si>
  <si>
    <t>ДК 021-2015: 22410000-7 — Марки</t>
  </si>
  <si>
    <t>грн (чотириста сімдесят дев'ять тисяч шістсот п'ятдесят п'ять грн. 00 коп.)</t>
  </si>
  <si>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</si>
  <si>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</si>
  <si>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</si>
  <si>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</si>
  <si>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</si>
  <si>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</si>
  <si>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</si>
  <si>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</si>
  <si>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</si>
  <si>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</si>
  <si>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</si>
  <si>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</si>
  <si>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</si>
  <si>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</si>
  <si>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</si>
  <si>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</si>
  <si>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</si>
  <si>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</si>
  <si>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</si>
  <si>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</si>
  <si>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</si>
  <si>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</si>
  <si>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</si>
  <si>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</si>
  <si>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КПКВ 3506610</t>
  </si>
  <si>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</si>
  <si>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</si>
  <si>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</si>
  <si>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</si>
  <si>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</si>
  <si>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</si>
  <si>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</si>
  <si>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</si>
  <si>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</si>
  <si>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</si>
  <si>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</si>
  <si>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</si>
  <si>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</si>
  <si>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</si>
  <si>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</si>
  <si>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</si>
  <si>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</si>
  <si>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</si>
  <si>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</si>
  <si>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</si>
  <si>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</si>
  <si>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</si>
  <si>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</si>
  <si>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</si>
  <si>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</si>
  <si>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</si>
  <si>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</si>
  <si>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</si>
  <si>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</si>
  <si>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</si>
  <si>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</si>
  <si>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</si>
  <si>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</si>
  <si>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«Мостиська – Пшемисль», за адресою: Львівська область, Яворівський район, село Мостиська Другі» (код ДК 021:2015 – 71320000-7 – «Послуги з інженерного проектування»)</t>
  </si>
  <si>
    <t>код ДК 021:2015 – 71320000-7 –  Послуги з інженерного проектування</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</si>
  <si>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«Ягодин – Дорогуськ», за адресою: Волинська область, Любомльський район, сільська рада Рівненська» (код ДК 021:2015 – 71320000-7 – «Послуги з інженерного проектування»)</t>
  </si>
  <si>
    <t>ДК 021-2015: 30190000-7 Офісне устаткування та приладдя різне (уніфіковані дата-штампи)</t>
  </si>
  <si>
    <t xml:space="preserve">Конверти та канцелярське приладдя за кодом ДК 021:2015 30190000-7 -Офісне устаткування та приладдя різне) </t>
  </si>
  <si>
    <t xml:space="preserve">грн (чотириста вісім тисяч сто сорок гривень 00 коп)                       </t>
  </si>
  <si>
    <t xml:space="preserve">ДК 021-2015: 22820000-4 Бланки (уніфікована митна квітанція МД-1, митні декларації на мовах)
</t>
  </si>
  <si>
    <t xml:space="preserve">грн. (вісімдесят сім тисяч триста грн. 00 коп.)                            </t>
  </si>
  <si>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</si>
  <si>
    <t xml:space="preserve">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 (ДК 021:2015  70330000 -3 Послуги з управління нерухомістю, надавані на платній основі чи на договірних засадах)  </t>
  </si>
  <si>
    <t xml:space="preserve">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</si>
  <si>
    <r>
      <t xml:space="preserve">                     на 2024 рік</t>
    </r>
    <r>
      <rPr>
        <sz val="10"/>
        <rFont val="Times New Roman"/>
        <family val="1"/>
        <charset val="204"/>
      </rPr>
      <t xml:space="preserve">   </t>
    </r>
  </si>
  <si>
    <r>
      <t>Код ДК 021: 2015 09320000-8</t>
    </r>
    <r>
      <rPr>
        <sz val="10"/>
        <rFont val="Times New Roman"/>
        <family val="1"/>
        <charset val="204"/>
      </rPr>
      <t xml:space="preserve"> Пара, гаряча вода та пов'язана продукція
(09320000-8 Пара, гаряча вода та пов'язана продукція)</t>
    </r>
  </si>
  <si>
    <r>
      <t xml:space="preserve">загальний фонд КПКВ 3506010  пп5  п13 п.1178                    ( </t>
    </r>
    <r>
      <rPr>
        <i/>
        <sz val="10"/>
        <rFont val="Times New Roman"/>
        <family val="1"/>
        <charset val="204"/>
      </rPr>
      <t>з технічних причин</t>
    </r>
    <r>
      <rPr>
        <sz val="10"/>
        <rFont val="Times New Roman"/>
        <family val="1"/>
        <charset val="204"/>
      </rPr>
      <t>)</t>
    </r>
  </si>
  <si>
    <r>
      <t xml:space="preserve">Послуги з централізованого </t>
    </r>
    <r>
      <rPr>
        <b/>
        <sz val="10"/>
        <rFont val="Times New Roman"/>
        <family val="1"/>
        <charset val="204"/>
      </rPr>
      <t>водопостачанням</t>
    </r>
    <r>
      <rPr>
        <sz val="10"/>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</si>
  <si>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Код  ДК 021: 2015 65110000-7</t>
    </r>
    <r>
      <rPr>
        <sz val="10"/>
        <rFont val="Times New Roman"/>
        <family val="1"/>
        <charset val="204"/>
      </rPr>
      <t xml:space="preserve">                         Розподіл води
(65110000-7 Розподіл води)</t>
    </r>
  </si>
  <si>
    <r>
      <t>загальний фонд КПКВ 3506010 пп.5 (3 ) п.13 п.1178 (</t>
    </r>
    <r>
      <rPr>
        <i/>
        <sz val="8"/>
        <rFont val="Times New Roman"/>
        <family val="1"/>
        <charset val="204"/>
      </rPr>
      <t>з технічних причин.</t>
    </r>
    <r>
      <rPr>
        <sz val="8"/>
        <rFont val="Times New Roman"/>
        <family val="1"/>
        <charset val="204"/>
      </rPr>
      <t>)</t>
    </r>
  </si>
  <si>
    <r>
      <t xml:space="preserve">Послуги з централізованого </t>
    </r>
    <r>
      <rPr>
        <b/>
        <sz val="10"/>
        <rFont val="Times New Roman"/>
        <family val="1"/>
        <charset val="204"/>
      </rPr>
      <t xml:space="preserve">водовідведення </t>
    </r>
    <r>
      <rPr>
        <sz val="10"/>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</si>
  <si>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</si>
  <si>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 xml:space="preserve">Послуги з </t>
    </r>
    <r>
      <rPr>
        <b/>
        <sz val="10"/>
        <rFont val="Times New Roman"/>
        <family val="1"/>
        <charset val="204"/>
      </rPr>
      <t>водопостачанням</t>
    </r>
    <r>
      <rPr>
        <sz val="10"/>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</si>
  <si>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 xml:space="preserve">загальний фонд КПКВ 3506010 </t>
    </r>
    <r>
      <rPr>
        <b/>
        <sz val="10"/>
        <rFont val="Times New Roman"/>
        <family val="1"/>
        <charset val="204"/>
      </rPr>
      <t>(20 %- додаткова угода)</t>
    </r>
  </si>
  <si>
    <r>
      <t xml:space="preserve">Послуги з </t>
    </r>
    <r>
      <rPr>
        <b/>
        <sz val="10"/>
        <rFont val="Times New Roman"/>
        <family val="1"/>
        <charset val="204"/>
      </rPr>
      <t>водовідведення</t>
    </r>
    <r>
      <rPr>
        <sz val="10"/>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</si>
  <si>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</si>
  <si>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загальний фонд КПКВ 3506010</t>
    </r>
    <r>
      <rPr>
        <b/>
        <sz val="10"/>
        <rFont val="Times New Roman"/>
        <family val="1"/>
        <charset val="204"/>
      </rPr>
      <t xml:space="preserve"> (20 %- додаткова угода)</t>
    </r>
  </si>
  <si>
    <r>
      <t>Код  ДК 021: 2015 09310000-5</t>
    </r>
    <r>
      <rPr>
        <sz val="10"/>
        <rFont val="Times New Roman"/>
        <family val="1"/>
        <charset val="204"/>
      </rPr>
      <t xml:space="preserve"> Електрична енергія
(09310000-5 Електрична енергія)   </t>
    </r>
  </si>
  <si>
    <r>
      <t>відкриті торги (</t>
    </r>
    <r>
      <rPr>
        <i/>
        <sz val="9"/>
        <rFont val="Times New Roman"/>
        <family val="1"/>
        <charset val="204"/>
      </rPr>
      <t>з урахуванням собливостей</t>
    </r>
    <r>
      <rPr>
        <sz val="9"/>
        <rFont val="Times New Roman"/>
        <family val="1"/>
        <charset val="204"/>
      </rPr>
      <t>)</t>
    </r>
  </si>
  <si>
    <r>
      <t xml:space="preserve">загальний фонд КПКВ 3506010 </t>
    </r>
    <r>
      <rPr>
        <b/>
        <sz val="10"/>
        <rFont val="Times New Roman"/>
        <family val="1"/>
        <charset val="204"/>
      </rPr>
      <t xml:space="preserve">(під очікувану вартість на 2023 рік) п 1178. </t>
    </r>
    <r>
      <rPr>
        <i/>
        <sz val="10"/>
        <rFont val="Times New Roman"/>
        <family val="1"/>
        <charset val="204"/>
      </rPr>
      <t>економія після проведеної закупівлі</t>
    </r>
  </si>
  <si>
    <r>
      <t xml:space="preserve">загальний фонд КПКВ 3506010 </t>
    </r>
    <r>
      <rPr>
        <b/>
        <sz val="10"/>
        <rFont val="Times New Roman"/>
        <family val="1"/>
        <charset val="204"/>
      </rPr>
      <t>(під очікувану вартість на 2024 рік) п 1178.</t>
    </r>
  </si>
  <si>
    <r>
      <t>Код  ДК 021: 2015 09310000-5</t>
    </r>
    <r>
      <rPr>
        <sz val="10"/>
        <rFont val="Times New Roman"/>
        <family val="1"/>
        <charset val="204"/>
      </rPr>
      <t xml:space="preserve"> Електрична енергія
(09310000-5 Електрична енергія)</t>
    </r>
  </si>
  <si>
    <r>
      <t xml:space="preserve">Код  ДК 021: 2015 09310000-5 Електрична енергія
</t>
    </r>
    <r>
      <rPr>
        <sz val="10"/>
        <rFont val="Times New Roman"/>
        <family val="1"/>
        <charset val="204"/>
      </rPr>
      <t xml:space="preserve">(09310000-5 Електрична енергія)   </t>
    </r>
  </si>
  <si>
    <r>
      <t xml:space="preserve">Код  ДК 021: 2015 65310000-9 </t>
    </r>
    <r>
      <rPr>
        <sz val="10"/>
        <rFont val="Times New Roman"/>
        <family val="1"/>
        <charset val="204"/>
      </rPr>
      <t>Розподіл електричної енергії
(65310000-9 Розподіл електричної енергії)</t>
    </r>
  </si>
  <si>
    <r>
      <t>загальний фонд КПКВ 3506010 пп.5  п.13 п.1178 (</t>
    </r>
    <r>
      <rPr>
        <i/>
        <sz val="10"/>
        <rFont val="Times New Roman"/>
        <family val="1"/>
        <charset val="204"/>
      </rPr>
      <t>з технічних причин</t>
    </r>
    <r>
      <rPr>
        <sz val="10"/>
        <rFont val="Times New Roman"/>
        <family val="1"/>
        <charset val="204"/>
      </rPr>
      <t xml:space="preserve">..) </t>
    </r>
  </si>
  <si>
    <r>
      <t xml:space="preserve">Код  ДК 021: 2015 09120000-6 </t>
    </r>
    <r>
      <rPr>
        <sz val="10"/>
        <rFont val="Times New Roman"/>
        <family val="1"/>
        <charset val="204"/>
      </rPr>
      <t>Газове паливо
(09120000-6 Газове паливо)</t>
    </r>
  </si>
  <si>
    <r>
      <t xml:space="preserve">відкриті торги </t>
    </r>
    <r>
      <rPr>
        <i/>
        <sz val="10"/>
        <rFont val="Times New Roman"/>
        <family val="1"/>
        <charset val="204"/>
      </rPr>
      <t>(з урахуванням собливостей)</t>
    </r>
  </si>
  <si>
    <r>
      <t>Код ДК 021:2015  90510000-5 -</t>
    </r>
    <r>
      <rPr>
        <sz val="10"/>
        <rFont val="Times New Roman"/>
        <family val="1"/>
        <charset val="204"/>
      </rPr>
      <t>Утилізація/видалення сміття та поводження зі сміттям
(90510000-5 -Утилізація/видалення сміття та поводження зі сміттям)</t>
    </r>
  </si>
  <si>
    <r>
      <t>відкриті торги</t>
    </r>
    <r>
      <rPr>
        <i/>
        <sz val="10"/>
        <rFont val="Times New Roman"/>
        <family val="1"/>
        <charset val="204"/>
      </rPr>
      <t xml:space="preserve">(з урахуванням собливостей) </t>
    </r>
  </si>
  <si>
    <r>
      <t xml:space="preserve">Код ДК 021:2015   0913 0000-9 </t>
    </r>
    <r>
      <rPr>
        <sz val="10"/>
        <rFont val="Times New Roman"/>
        <family val="1"/>
        <charset val="204"/>
      </rPr>
      <t>Нафта і дистеляти (09134200-9 Дизельне паливо)</t>
    </r>
  </si>
  <si>
    <r>
      <t>Код 021: 2015 30120000-6</t>
    </r>
    <r>
      <rPr>
        <sz val="10"/>
        <rFont val="Times New Roman"/>
        <family val="1"/>
        <charset val="204"/>
      </rPr>
      <t xml:space="preserve"> Фотокопіювальне та поліграфічне обладнання для офсетного друку</t>
    </r>
  </si>
  <si>
    <r>
      <t xml:space="preserve">відкриті торги(з урахуванням собливостей) </t>
    </r>
    <r>
      <rPr>
        <b/>
        <sz val="10"/>
        <rFont val="Times New Roman"/>
        <family val="1"/>
        <charset val="204"/>
      </rPr>
      <t>УСС</t>
    </r>
  </si>
  <si>
    <r>
      <t>Код 021: 2015 32420000-3</t>
    </r>
    <r>
      <rPr>
        <sz val="10"/>
        <rFont val="Times New Roman"/>
        <family val="1"/>
        <charset val="204"/>
      </rPr>
      <t xml:space="preserve"> Мережеве обладнання</t>
    </r>
  </si>
  <si>
    <r>
      <t>Код ДК 021: 2015 38340000-0</t>
    </r>
    <r>
      <rPr>
        <sz val="10"/>
        <rFont val="Times New Roman"/>
        <family val="1"/>
        <charset val="204"/>
      </rPr>
      <t xml:space="preserve"> Прилади для вимірювання величин</t>
    </r>
  </si>
  <si>
    <r>
      <t>відкриті торги(</t>
    </r>
    <r>
      <rPr>
        <i/>
        <sz val="10"/>
        <rFont val="Times New Roman"/>
        <family val="1"/>
        <charset val="204"/>
      </rPr>
      <t xml:space="preserve">з урахуванням собливостей) </t>
    </r>
  </si>
  <si>
    <r>
      <t xml:space="preserve">Код ДК 021: 2015 38310000-1 </t>
    </r>
    <r>
      <rPr>
        <sz val="10"/>
        <rFont val="Times New Roman"/>
        <family val="1"/>
        <charset val="204"/>
      </rPr>
      <t>Високоточні терези</t>
    </r>
  </si>
  <si>
    <r>
      <t xml:space="preserve">Код ДК 021: 2015 38330000-7  </t>
    </r>
    <r>
      <rPr>
        <sz val="10"/>
        <rFont val="Times New Roman"/>
        <family val="1"/>
        <charset val="204"/>
      </rPr>
      <t xml:space="preserve">Ручні прилади для вимірювання відстаней </t>
    </r>
  </si>
  <si>
    <r>
      <t>Код ДК 021:2015  30190000-7 -</t>
    </r>
    <r>
      <rPr>
        <sz val="10"/>
        <rFont val="Times New Roman"/>
        <family val="1"/>
        <charset val="204"/>
      </rPr>
      <t xml:space="preserve">Офісне устаткування та приладдя різне </t>
    </r>
  </si>
  <si>
    <r>
      <t xml:space="preserve">Код 021: 2015 19510000-4 </t>
    </r>
    <r>
      <rPr>
        <sz val="10"/>
        <rFont val="Times New Roman"/>
        <family val="1"/>
        <charset val="204"/>
      </rPr>
      <t>Гумові вироби</t>
    </r>
  </si>
  <si>
    <r>
      <t>Код ДК 021:2015  22850000-3 -</t>
    </r>
    <r>
      <rPr>
        <sz val="10"/>
        <rFont val="Times New Roman"/>
        <family val="1"/>
        <charset val="204"/>
      </rPr>
      <t>Швидкозшивачі та супутнє приладдя</t>
    </r>
  </si>
  <si>
    <r>
      <t>Код ДК 021:2015  35110000-8 -</t>
    </r>
    <r>
      <rPr>
        <sz val="10"/>
        <rFont val="Times New Roman"/>
        <family val="1"/>
        <charset val="204"/>
      </rPr>
      <t>Протипожежне, рятувальне та захисне обладнання</t>
    </r>
  </si>
  <si>
    <r>
      <t>Код 021: 2015 22820000-4</t>
    </r>
    <r>
      <rPr>
        <sz val="10"/>
        <rFont val="Times New Roman"/>
        <family val="1"/>
        <charset val="204"/>
      </rPr>
      <t xml:space="preserve"> Бланки</t>
    </r>
  </si>
  <si>
    <r>
      <t xml:space="preserve"> </t>
    </r>
    <r>
      <rPr>
        <b/>
        <sz val="10"/>
        <rFont val="Times New Roman"/>
        <family val="1"/>
        <charset val="204"/>
      </rPr>
      <t>Код ДК 021:2015 –39110000 - 6</t>
    </r>
    <r>
      <rPr>
        <sz val="10"/>
        <rFont val="Times New Roman"/>
        <family val="1"/>
        <charset val="204"/>
      </rPr>
      <t xml:space="preserve">   Сидіння, стільці та супутні вироби і частини до них  </t>
    </r>
  </si>
  <si>
    <r>
      <t>Код ДК 021:2015  39120000-9 -</t>
    </r>
    <r>
      <rPr>
        <sz val="10"/>
        <rFont val="Times New Roman"/>
        <family val="1"/>
        <charset val="204"/>
      </rPr>
      <t>Столи, серванти, письмові столи та книжкові шафи</t>
    </r>
  </si>
  <si>
    <r>
      <t xml:space="preserve">Код ДК 021:2015 224500000-9 </t>
    </r>
    <r>
      <rPr>
        <sz val="10"/>
        <rFont val="Times New Roman"/>
        <family val="1"/>
        <charset val="204"/>
      </rPr>
      <t>Друкована продукція з елементами захисту</t>
    </r>
  </si>
  <si>
    <r>
      <t>відкриті торги (</t>
    </r>
    <r>
      <rPr>
        <i/>
        <sz val="10"/>
        <rFont val="Times New Roman"/>
        <family val="1"/>
        <charset val="204"/>
      </rPr>
      <t>з урахуванням особливостей</t>
    </r>
    <r>
      <rPr>
        <sz val="10"/>
        <rFont val="Times New Roman"/>
        <family val="1"/>
        <charset val="204"/>
      </rPr>
      <t>)</t>
    </r>
  </si>
  <si>
    <r>
      <t xml:space="preserve">Код ДК 021:2015 22210000-5 - Газети </t>
    </r>
    <r>
      <rPr>
        <sz val="10"/>
        <rFont val="Times New Roman"/>
        <family val="1"/>
        <charset val="204"/>
      </rPr>
      <t>(22213000-6 Журнали)</t>
    </r>
  </si>
  <si>
    <r>
      <t xml:space="preserve">Код 021: 2015 44520000-1 </t>
    </r>
    <r>
      <rPr>
        <sz val="10"/>
        <rFont val="Times New Roman"/>
        <family val="1"/>
        <charset val="204"/>
      </rPr>
      <t>Замки, ключі та петлі</t>
    </r>
  </si>
  <si>
    <r>
      <t xml:space="preserve">Код 021: 2015 44510000-8 </t>
    </r>
    <r>
      <rPr>
        <sz val="10"/>
        <rFont val="Times New Roman"/>
        <family val="1"/>
        <charset val="204"/>
      </rPr>
      <t>Знаряддя</t>
    </r>
  </si>
  <si>
    <r>
      <t xml:space="preserve">Код 021: 2015 22820000-4 </t>
    </r>
    <r>
      <rPr>
        <sz val="10"/>
        <rFont val="Times New Roman"/>
        <family val="1"/>
        <charset val="204"/>
      </rPr>
      <t>Бланки</t>
    </r>
  </si>
  <si>
    <r>
      <t xml:space="preserve">Код ДК 021:2015  39290000 -1 </t>
    </r>
    <r>
      <rPr>
        <sz val="10"/>
        <rFont val="Times New Roman"/>
        <family val="1"/>
        <charset val="204"/>
      </rPr>
      <t>Фурнітура різна</t>
    </r>
    <r>
      <rPr>
        <b/>
        <sz val="10"/>
        <rFont val="Times New Roman"/>
        <family val="1"/>
        <charset val="204"/>
      </rPr>
      <t xml:space="preserve">
</t>
    </r>
    <r>
      <rPr>
        <sz val="10"/>
        <rFont val="Times New Roman"/>
        <family val="1"/>
        <charset val="204"/>
      </rPr>
      <t>(39298200-9- Рамки для картин)</t>
    </r>
  </si>
  <si>
    <r>
      <t>Код ДК 021:2015  30190000-7 -</t>
    </r>
    <r>
      <rPr>
        <sz val="10"/>
        <rFont val="Times New Roman"/>
        <family val="1"/>
        <charset val="204"/>
      </rPr>
      <t xml:space="preserve">Офісне устаткування та приладдя різне </t>
    </r>
    <r>
      <rPr>
        <b/>
        <sz val="10"/>
        <rFont val="Times New Roman"/>
        <family val="1"/>
        <charset val="204"/>
      </rPr>
      <t xml:space="preserve">
</t>
    </r>
  </si>
  <si>
    <r>
      <t>Код 021: 2015 18530000-3</t>
    </r>
    <r>
      <rPr>
        <sz val="10"/>
        <rFont val="Times New Roman"/>
        <family val="1"/>
        <charset val="204"/>
      </rPr>
      <t xml:space="preserve"> Подарунки нагороди(1853000-3 Подарунки та нагороди)</t>
    </r>
  </si>
  <si>
    <r>
      <t>Код ДК 021: 2015 38430000-8</t>
    </r>
    <r>
      <rPr>
        <sz val="10"/>
        <rFont val="Times New Roman"/>
        <family val="1"/>
        <charset val="204"/>
      </rPr>
      <t xml:space="preserve"> Детектори та аналізатори</t>
    </r>
  </si>
  <si>
    <r>
      <t xml:space="preserve">Код ДК 021: 2015 31520000-7 </t>
    </r>
    <r>
      <rPr>
        <sz val="10"/>
        <rFont val="Times New Roman"/>
        <family val="1"/>
        <charset val="204"/>
      </rPr>
      <t>Світильники та освітлювальна апаратура</t>
    </r>
  </si>
  <si>
    <r>
      <t>Код 021: 2015 44510000-8</t>
    </r>
    <r>
      <rPr>
        <sz val="10"/>
        <rFont val="Times New Roman"/>
        <family val="1"/>
        <charset val="204"/>
      </rPr>
      <t xml:space="preserve"> Знаряддя</t>
    </r>
  </si>
  <si>
    <r>
      <t xml:space="preserve">Код ДК021: 2015 35120000-1 </t>
    </r>
    <r>
      <rPr>
        <sz val="10"/>
        <rFont val="Times New Roman"/>
        <family val="1"/>
        <charset val="204"/>
      </rPr>
      <t>Системи та пристрої нагляду та охорони</t>
    </r>
  </si>
  <si>
    <r>
      <t xml:space="preserve">Код 021: 2015 38650000-6 </t>
    </r>
    <r>
      <rPr>
        <sz val="10"/>
        <rFont val="Times New Roman"/>
        <family val="1"/>
        <charset val="204"/>
      </rPr>
      <t>Фотографічне обладнання</t>
    </r>
  </si>
  <si>
    <r>
      <t>Код ДК 021:2015  18530000-3 -</t>
    </r>
    <r>
      <rPr>
        <sz val="10"/>
        <rFont val="Times New Roman"/>
        <family val="1"/>
        <charset val="204"/>
      </rPr>
      <t>Подарунки та нагороди</t>
    </r>
  </si>
  <si>
    <r>
      <t xml:space="preserve"> </t>
    </r>
    <r>
      <rPr>
        <b/>
        <sz val="10"/>
        <rFont val="Times New Roman"/>
        <family val="1"/>
        <charset val="204"/>
      </rPr>
      <t>Код ДК 021:2015 –39710000 - 4</t>
    </r>
    <r>
      <rPr>
        <sz val="10"/>
        <rFont val="Times New Roman"/>
        <family val="1"/>
        <charset val="204"/>
      </rPr>
      <t xml:space="preserve">   Побутова техніка</t>
    </r>
  </si>
  <si>
    <r>
      <t>загальний фонд КПКВ 3506010</t>
    </r>
    <r>
      <rPr>
        <u/>
        <sz val="11"/>
        <rFont val="Times New Roman"/>
        <family val="1"/>
        <charset val="204"/>
      </rPr>
      <t xml:space="preserve"> додаткові кошти </t>
    </r>
    <r>
      <rPr>
        <u/>
        <sz val="10"/>
        <rFont val="Times New Roman"/>
        <family val="1"/>
        <charset val="204"/>
      </rPr>
      <t>(довідка про зміни до кошторису від 23.09.2020 №82)</t>
    </r>
  </si>
  <si>
    <r>
      <t xml:space="preserve">Код ДК 021:2015  30190000-7 </t>
    </r>
    <r>
      <rPr>
        <sz val="10"/>
        <rFont val="Times New Roman"/>
        <family val="1"/>
        <charset val="204"/>
      </rPr>
      <t xml:space="preserve">-Офісне устаткування та приладдя різне  </t>
    </r>
  </si>
  <si>
    <r>
      <t>відкриті торги</t>
    </r>
    <r>
      <rPr>
        <i/>
        <sz val="10"/>
        <rFont val="Times New Roman"/>
        <family val="1"/>
        <charset val="204"/>
      </rPr>
      <t xml:space="preserve">(з урахуваннямо собливостей) </t>
    </r>
  </si>
  <si>
    <r>
      <t>Код ДК021: 2015 44420000-0</t>
    </r>
    <r>
      <rPr>
        <sz val="10"/>
        <rFont val="Times New Roman"/>
        <family val="1"/>
        <charset val="204"/>
      </rPr>
      <t xml:space="preserve"> Будівельні матеріали
</t>
    </r>
  </si>
  <si>
    <r>
      <t xml:space="preserve">Код ДК 021:2015  35120000-1 </t>
    </r>
    <r>
      <rPr>
        <sz val="10"/>
        <rFont val="Times New Roman"/>
        <family val="1"/>
        <charset val="204"/>
      </rPr>
      <t>-Системи та пристрої нагляду та охорони</t>
    </r>
  </si>
  <si>
    <r>
      <t>загальний фонд КПКВ 3506010  (зарахунок економії)</t>
    </r>
    <r>
      <rPr>
        <sz val="11"/>
        <rFont val="Times New Roman"/>
        <family val="1"/>
        <charset val="204"/>
      </rPr>
      <t xml:space="preserve"> </t>
    </r>
  </si>
  <si>
    <r>
      <t>Код 021: 2015 39520000-3</t>
    </r>
    <r>
      <rPr>
        <sz val="10"/>
        <rFont val="Times New Roman"/>
        <family val="1"/>
        <charset val="204"/>
      </rPr>
      <t xml:space="preserve"> Готові текстильні вироби</t>
    </r>
  </si>
  <si>
    <r>
      <t>Код ДК 021: 2015 22810000-1</t>
    </r>
    <r>
      <rPr>
        <sz val="10"/>
        <rFont val="Times New Roman"/>
        <family val="1"/>
        <charset val="204"/>
      </rPr>
      <t xml:space="preserve"> Паперові чи картонні реєстраційні журнали</t>
    </r>
  </si>
  <si>
    <r>
      <t>відкриті торги</t>
    </r>
    <r>
      <rPr>
        <i/>
        <sz val="10"/>
        <rFont val="Times New Roman"/>
        <family val="1"/>
        <charset val="204"/>
      </rPr>
      <t>(з урахуванням особливостей)</t>
    </r>
    <r>
      <rPr>
        <sz val="10"/>
        <rFont val="Times New Roman"/>
        <family val="1"/>
        <charset val="204"/>
      </rPr>
      <t xml:space="preserve"> </t>
    </r>
  </si>
  <si>
    <r>
      <t>Код 021: 2015 22460000-2</t>
    </r>
    <r>
      <rPr>
        <sz val="10"/>
        <rFont val="Times New Roman"/>
        <family val="1"/>
        <charset val="204"/>
      </rPr>
      <t xml:space="preserve"> Рекламні матеріали, каталоги товарів та посібники</t>
    </r>
  </si>
  <si>
    <r>
      <t>Код ДК 021:2015  19510000-4 -</t>
    </r>
    <r>
      <rPr>
        <sz val="10"/>
        <rFont val="Times New Roman"/>
        <family val="1"/>
        <charset val="204"/>
      </rPr>
      <t>Гумові вироби</t>
    </r>
    <r>
      <rPr>
        <b/>
        <sz val="10"/>
        <rFont val="Times New Roman"/>
        <family val="1"/>
        <charset val="204"/>
      </rPr>
      <t xml:space="preserve">
</t>
    </r>
  </si>
  <si>
    <r>
      <t xml:space="preserve">Код ДК 021:2015  30190000-7 </t>
    </r>
    <r>
      <rPr>
        <sz val="10"/>
        <rFont val="Times New Roman"/>
        <family val="1"/>
        <charset val="204"/>
      </rPr>
      <t>-</t>
    </r>
    <r>
      <rPr>
        <b/>
        <sz val="10"/>
        <rFont val="Times New Roman"/>
        <family val="1"/>
        <charset val="204"/>
      </rPr>
      <t>Офісне устаткування та приладдя різне</t>
    </r>
    <r>
      <rPr>
        <sz val="10"/>
        <rFont val="Times New Roman"/>
        <family val="1"/>
        <charset val="204"/>
      </rPr>
      <t xml:space="preserve"> (30192153-8 Штампи)</t>
    </r>
  </si>
  <si>
    <r>
      <t xml:space="preserve">Кодом ДК 021:2015 30230000-0 </t>
    </r>
    <r>
      <rPr>
        <sz val="10"/>
        <rFont val="Times New Roman"/>
        <family val="1"/>
        <charset val="204"/>
      </rPr>
      <t>Комп’ютерне обладнання</t>
    </r>
  </si>
  <si>
    <r>
      <t>відкриті торги</t>
    </r>
    <r>
      <rPr>
        <i/>
        <sz val="10"/>
        <rFont val="Times New Roman"/>
        <family val="1"/>
        <charset val="204"/>
      </rPr>
      <t xml:space="preserve">(з урахуванням собливостей) </t>
    </r>
    <r>
      <rPr>
        <b/>
        <i/>
        <sz val="10"/>
        <rFont val="Times New Roman"/>
        <family val="1"/>
        <charset val="204"/>
      </rPr>
      <t>УСС</t>
    </r>
  </si>
  <si>
    <r>
      <t xml:space="preserve">загальний фонд КПКВ 3506010  </t>
    </r>
    <r>
      <rPr>
        <b/>
        <sz val="10"/>
        <rFont val="Times New Roman"/>
        <family val="1"/>
        <charset val="204"/>
      </rPr>
      <t>0</t>
    </r>
  </si>
  <si>
    <r>
      <t>Код ДК 021:2015  44810000-1 -</t>
    </r>
    <r>
      <rPr>
        <sz val="10"/>
        <rFont val="Times New Roman"/>
        <family val="1"/>
        <charset val="204"/>
      </rPr>
      <t>Фарби(Код ДК 021:2015  44810000-1-Фарби)</t>
    </r>
  </si>
  <si>
    <r>
      <t>відкриті торги</t>
    </r>
    <r>
      <rPr>
        <i/>
        <sz val="10"/>
        <rFont val="Times New Roman"/>
        <family val="1"/>
        <charset val="204"/>
      </rPr>
      <t xml:space="preserve">(з урахуваннямо особливостей) </t>
    </r>
  </si>
  <si>
    <r>
      <t>Код 021: 2015 15980000-1</t>
    </r>
    <r>
      <rPr>
        <sz val="10"/>
        <rFont val="Times New Roman"/>
        <family val="1"/>
        <charset val="204"/>
      </rPr>
      <t xml:space="preserve"> Безалкогольні напої</t>
    </r>
  </si>
  <si>
    <r>
      <t>Код 021: 2015 39710000-2</t>
    </r>
    <r>
      <rPr>
        <sz val="10"/>
        <rFont val="Times New Roman"/>
        <family val="1"/>
        <charset val="204"/>
      </rPr>
      <t xml:space="preserve"> Електричні побутові прилади</t>
    </r>
  </si>
  <si>
    <r>
      <t>Код 021: 2015 31410000-3</t>
    </r>
    <r>
      <rPr>
        <sz val="10"/>
        <rFont val="Times New Roman"/>
        <family val="1"/>
        <charset val="204"/>
      </rPr>
      <t xml:space="preserve"> Гальванічні елементи</t>
    </r>
  </si>
  <si>
    <r>
      <t xml:space="preserve">загальний фонд КПКВ 3506010 </t>
    </r>
    <r>
      <rPr>
        <u/>
        <sz val="11"/>
        <rFont val="Times New Roman"/>
        <family val="1"/>
        <charset val="204"/>
      </rPr>
      <t>додаткові кошти</t>
    </r>
    <r>
      <rPr>
        <u/>
        <sz val="10"/>
        <rFont val="Times New Roman"/>
        <family val="1"/>
        <charset val="204"/>
      </rPr>
      <t xml:space="preserve"> (</t>
    </r>
    <r>
      <rPr>
        <sz val="10"/>
        <rFont val="Times New Roman"/>
        <family val="1"/>
        <charset val="204"/>
      </rPr>
      <t>довідка про зміни до кошторису від 23.09.2020 №82)</t>
    </r>
  </si>
  <si>
    <r>
      <t>Код ДК 021:2015  30230000-0-</t>
    </r>
    <r>
      <rPr>
        <sz val="10"/>
        <rFont val="Times New Roman"/>
        <family val="1"/>
        <charset val="204"/>
      </rPr>
      <t>Комп'ютерне обладнання</t>
    </r>
  </si>
  <si>
    <r>
      <t>Код ДК 021:2015   72260000-5 -</t>
    </r>
    <r>
      <rPr>
        <sz val="10"/>
        <rFont val="Times New Roman"/>
        <family val="1"/>
        <charset val="204"/>
      </rPr>
      <t xml:space="preserve">Послуги, пов'язані з програмним забезпенням </t>
    </r>
  </si>
  <si>
    <r>
      <t>Код ДК 021:2015   48760000-3 -</t>
    </r>
    <r>
      <rPr>
        <sz val="10"/>
        <rFont val="Times New Roman"/>
        <family val="1"/>
        <charset val="204"/>
      </rPr>
      <t>Пакети програмного забезпечення для захисту від вірусів</t>
    </r>
  </si>
  <si>
    <r>
      <t>Код ДК 021:2015   66110000-4 -</t>
    </r>
    <r>
      <rPr>
        <sz val="10"/>
        <rFont val="Times New Roman"/>
        <family val="1"/>
        <charset val="204"/>
      </rPr>
      <t>Банківські послуги (66110000-4 Банківські послуги)</t>
    </r>
  </si>
  <si>
    <r>
      <t>Код ДК 021:2015   48310000-4 -</t>
    </r>
    <r>
      <rPr>
        <sz val="10"/>
        <rFont val="Times New Roman"/>
        <family val="1"/>
        <charset val="204"/>
      </rPr>
      <t>Пакети програмного забезпечення для створення документів</t>
    </r>
  </si>
  <si>
    <r>
      <t>Код ДК 021:2015   48440000-4 -</t>
    </r>
    <r>
      <rPr>
        <sz val="10"/>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</si>
  <si>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10"/>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</si>
  <si>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загальний фонд КПКВ 3506010  </t>
    </r>
    <r>
      <rPr>
        <b/>
        <sz val="10"/>
        <rFont val="Times New Roman"/>
        <family val="1"/>
        <charset val="204"/>
      </rPr>
      <t xml:space="preserve"> повторне оприлюднення закупівлі</t>
    </r>
  </si>
  <si>
    <r>
      <t xml:space="preserve">Код ДК 021:2015  </t>
    </r>
    <r>
      <rPr>
        <sz val="10"/>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</si>
  <si>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загальний фонд КПКВ 3506010    (</t>
    </r>
    <r>
      <rPr>
        <b/>
        <sz val="10"/>
        <rFont val="Times New Roman"/>
        <family val="1"/>
        <charset val="204"/>
      </rPr>
      <t xml:space="preserve">20% з договору за минулий рік)      </t>
    </r>
  </si>
  <si>
    <r>
      <t>Код ДК 021:2015   50530000-9 -</t>
    </r>
    <r>
      <rPr>
        <sz val="10"/>
        <rFont val="Times New Roman"/>
        <family val="1"/>
        <charset val="204"/>
      </rPr>
      <t>Послуги з ремонту і технічного обслуговування техніки</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</si>
  <si>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</si>
  <si>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64120000-3 </t>
    </r>
    <r>
      <rPr>
        <sz val="10"/>
        <rFont val="Times New Roman"/>
        <family val="1"/>
        <charset val="204"/>
      </rPr>
      <t>Кур'єрські послуги</t>
    </r>
  </si>
  <si>
    <r>
      <t>Код ДК 021:2015   64110000-0 -</t>
    </r>
    <r>
      <rPr>
        <sz val="10"/>
        <rFont val="Times New Roman"/>
        <family val="1"/>
        <charset val="204"/>
      </rPr>
      <t>Поштові послуги</t>
    </r>
  </si>
  <si>
    <r>
      <t>Код ДК 021:2015   48510000-6 -</t>
    </r>
    <r>
      <rPr>
        <sz val="10"/>
        <rFont val="Times New Roman"/>
        <family val="1"/>
        <charset val="204"/>
      </rPr>
      <t>Пакети комунікаційного програмного забезпечення</t>
    </r>
  </si>
  <si>
    <r>
      <t>Код ДК 021:2015   64110000-0 -</t>
    </r>
    <r>
      <rPr>
        <sz val="10"/>
        <rFont val="Times New Roman"/>
        <family val="1"/>
        <charset val="204"/>
      </rPr>
      <t>Поштові послуги (64110000-0 -Поштові послуги)</t>
    </r>
  </si>
  <si>
    <r>
      <t>Код ДК 021:2015  64210000-1 -</t>
    </r>
    <r>
      <rPr>
        <sz val="10"/>
        <rFont val="Times New Roman"/>
        <family val="1"/>
        <charset val="204"/>
      </rPr>
      <t>Послуги телефонного зв'язку та передачі данних
(64210000-1 -Послуги телефонного зв'язку та передачі данних)</t>
    </r>
  </si>
  <si>
    <r>
      <t>Послуги телекомунікацій для забезпечення роботи каналів зв'язку Відомчої телекомунікаційної мережі Держмитслужби</t>
    </r>
    <r>
      <rPr>
        <b/>
        <sz val="10"/>
        <rFont val="Times New Roman"/>
        <family val="1"/>
        <charset val="204"/>
      </rPr>
      <t xml:space="preserve"> (резервий канал)  </t>
    </r>
    <r>
      <rPr>
        <sz val="10"/>
        <rFont val="Times New Roman"/>
        <family val="1"/>
        <charset val="204"/>
      </rPr>
      <t>(</t>
    </r>
    <r>
      <rPr>
        <b/>
        <sz val="10"/>
        <rFont val="Times New Roman"/>
        <family val="1"/>
        <charset val="204"/>
      </rPr>
      <t>Послуги</t>
    </r>
    <r>
      <rPr>
        <sz val="10"/>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rFont val="Times New Roman"/>
        <family val="1"/>
        <charset val="204"/>
      </rPr>
      <t>(резервний канал)</t>
    </r>
    <r>
      <rPr>
        <sz val="10"/>
        <rFont val="Times New Roman"/>
        <family val="1"/>
        <charset val="204"/>
      </rPr>
      <t xml:space="preserve"> ДК 021:2015  642100001 -Послуги телефонного зв'язку та передач даних ) </t>
    </r>
  </si>
  <si>
    <r>
      <t>Код ДК 021:2015   64210000-1 -</t>
    </r>
    <r>
      <rPr>
        <sz val="10"/>
        <rFont val="Times New Roman"/>
        <family val="1"/>
        <charset val="204"/>
      </rPr>
      <t>Послуги телефонного зв'язку та передачі даних</t>
    </r>
  </si>
  <si>
    <r>
      <t>Код ДК 021:2015   72720000-3 -</t>
    </r>
    <r>
      <rPr>
        <sz val="10"/>
        <rFont val="Times New Roman"/>
        <family val="1"/>
        <charset val="204"/>
      </rPr>
      <t>Послуги у сфері глобальних мереж (72720000-3 -Послуги у сфері глобальних мереж)</t>
    </r>
  </si>
  <si>
    <r>
      <t xml:space="preserve">Лот 1Надання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t>
    </r>
  </si>
  <si>
    <r>
      <t>Код ДК 021:2015  72410000-7 -</t>
    </r>
    <r>
      <rPr>
        <sz val="10"/>
        <rFont val="Times New Roman"/>
        <family val="1"/>
        <charset val="204"/>
      </rPr>
      <t>Послуги провайдерів 
(72410000-7 -Послуги провайдерів)</t>
    </r>
  </si>
  <si>
    <r>
      <t>загальний фонд КПКВ 3506010 (</t>
    </r>
    <r>
      <rPr>
        <b/>
        <sz val="10"/>
        <rFont val="Times New Roman"/>
        <family val="1"/>
        <charset val="204"/>
      </rPr>
      <t>під очікувану вартість на 2024 рік)</t>
    </r>
  </si>
  <si>
    <r>
      <t>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t>
    </r>
  </si>
  <si>
    <r>
      <t xml:space="preserve">загальний фонд КПКВ 3506010    (економія за виконання  договору)     </t>
    </r>
    <r>
      <rPr>
        <b/>
        <u/>
        <sz val="10"/>
        <rFont val="Times New Roman"/>
        <family val="1"/>
        <charset val="204"/>
      </rPr>
      <t xml:space="preserve"> потреба на 2024 рік</t>
    </r>
  </si>
  <si>
    <r>
      <t>Код ДК 021:2015   72260000-5 -</t>
    </r>
    <r>
      <rPr>
        <sz val="10"/>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</si>
  <si>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10"/>
        <rFont val="Times New Roman"/>
        <family val="1"/>
        <charset val="204"/>
      </rPr>
      <t xml:space="preserve">відповідно до пп.6 п.13  постанови 1178 Особливостей  </t>
    </r>
  </si>
  <si>
    <r>
      <rPr>
        <b/>
        <sz val="10"/>
        <rFont val="Times New Roman"/>
        <family val="1"/>
        <charset val="204"/>
      </rPr>
      <t>спеціальний фонд</t>
    </r>
    <r>
      <rPr>
        <sz val="10"/>
        <rFont val="Times New Roman"/>
        <family val="1"/>
        <charset val="204"/>
      </rPr>
      <t xml:space="preserve"> КПКВ 3506010 </t>
    </r>
  </si>
  <si>
    <r>
      <t xml:space="preserve">Код ДК 021:2015   50310000-1 - </t>
    </r>
    <r>
      <rPr>
        <sz val="10"/>
        <rFont val="Times New Roman"/>
        <family val="1"/>
        <charset val="204"/>
      </rPr>
      <t>Технічне обслуговування і ремонт офісної техніки</t>
    </r>
  </si>
  <si>
    <r>
      <t xml:space="preserve">Код ДК 021:2015   50710000-5 - </t>
    </r>
    <r>
      <rPr>
        <sz val="10"/>
        <rFont val="Times New Roman"/>
        <family val="1"/>
        <charset val="204"/>
      </rPr>
      <t>Послуги з ремонту і технічного обслуговуванння електричного і механічного устаткування будівель</t>
    </r>
  </si>
  <si>
    <r>
      <rPr>
        <b/>
        <sz val="10"/>
        <rFont val="Times New Roman"/>
        <family val="1"/>
        <charset val="204"/>
      </rPr>
      <t>спеціальний фонд</t>
    </r>
    <r>
      <rPr>
        <sz val="10"/>
        <rFont val="Times New Roman"/>
        <family val="1"/>
        <charset val="204"/>
      </rPr>
      <t xml:space="preserve"> КПКВ 3506010 0</t>
    </r>
  </si>
  <si>
    <r>
      <t>Код ДК 021:2015   72320000-4 -</t>
    </r>
    <r>
      <rPr>
        <sz val="10"/>
        <rFont val="Times New Roman"/>
        <family val="1"/>
        <charset val="204"/>
      </rPr>
      <t>Послуги, пов'язані з базами даних</t>
    </r>
  </si>
  <si>
    <r>
      <t>Код ДК 021:2015   48410000-5 -</t>
    </r>
    <r>
      <rPr>
        <sz val="10"/>
        <rFont val="Times New Roman"/>
        <family val="1"/>
        <charset val="204"/>
      </rPr>
      <t>пакети програмного забезпечення для управління інвестиціями та підготовки податкової звітності</t>
    </r>
  </si>
  <si>
    <r>
      <t xml:space="preserve">Код ДК 021:2015   60170000-0 – </t>
    </r>
    <r>
      <rPr>
        <sz val="10"/>
        <rFont val="Times New Roman"/>
        <family val="1"/>
        <charset val="204"/>
      </rPr>
      <t>Прокат пасажирських транспортних засобів із водієм (автотранспортні послуги)</t>
    </r>
  </si>
  <si>
    <r>
      <t xml:space="preserve">Код ДК 021:2015   50410000-2 –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</si>
  <si>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10"/>
        <rFont val="Times New Roman"/>
        <family val="1"/>
        <charset val="204"/>
      </rPr>
      <t xml:space="preserve">Послуги з письмового перекладу 
(79530000-8 – Послуги з письмового перекладу )
</t>
    </r>
  </si>
  <si>
    <r>
      <t xml:space="preserve">Код ДК 021:2015   50750000-7 – </t>
    </r>
    <r>
      <rPr>
        <sz val="10"/>
        <rFont val="Times New Roman"/>
        <family val="1"/>
        <charset val="204"/>
      </rPr>
      <t>Послуги з технічного обслуговування ліфтів
(50750000-7 – Послуги з технічного обслуговування ліфтів)</t>
    </r>
  </si>
  <si>
    <r>
      <t xml:space="preserve">Код ДК 021:2015  98310000-9– </t>
    </r>
    <r>
      <rPr>
        <sz val="10"/>
        <rFont val="Times New Roman"/>
        <family val="1"/>
        <charset val="204"/>
      </rPr>
      <t>Послуги з прання і сухого чищення</t>
    </r>
  </si>
  <si>
    <r>
      <t xml:space="preserve">Код ДК 021:2015 45310000-3 </t>
    </r>
    <r>
      <rPr>
        <sz val="10"/>
        <rFont val="Times New Roman"/>
        <family val="1"/>
        <charset val="204"/>
      </rPr>
      <t>Електромонтажні роботи</t>
    </r>
  </si>
  <si>
    <r>
      <t xml:space="preserve">Код ДК 021:2015   60140000-1 – </t>
    </r>
    <r>
      <rPr>
        <sz val="10"/>
        <rFont val="Times New Roman"/>
        <family val="1"/>
        <charset val="204"/>
      </rPr>
      <t>Нерегулярні пасажирські перевезення (Транспортні послуги)</t>
    </r>
  </si>
  <si>
    <r>
      <t xml:space="preserve">Код ДК 021:2015   60130000-8 – </t>
    </r>
    <r>
      <rPr>
        <sz val="10"/>
        <rFont val="Times New Roman"/>
        <family val="1"/>
        <charset val="204"/>
      </rPr>
      <t>Послуги спеціальних автомобільних перевезень пасажирів</t>
    </r>
  </si>
  <si>
    <r>
      <t xml:space="preserve">Код ДК 021:2015 </t>
    </r>
    <r>
      <rPr>
        <sz val="10"/>
        <rFont val="Times New Roman"/>
        <family val="1"/>
        <charset val="204"/>
      </rPr>
      <t xml:space="preserve"> 50530000-9 Послуги з ремонту і технічного обслуговування техніки</t>
    </r>
  </si>
  <si>
    <r>
      <t>Код ДК 021:2015  72260000-2 -</t>
    </r>
    <r>
      <rPr>
        <sz val="10"/>
        <rFont val="Times New Roman"/>
        <family val="1"/>
        <charset val="204"/>
      </rPr>
      <t>Послуги, пов'язані із системами та підпримкою</t>
    </r>
  </si>
  <si>
    <r>
      <rPr>
        <sz val="10"/>
        <rFont val="Times New Roman"/>
        <family val="1"/>
        <charset val="204"/>
      </rPr>
      <t>відкриті торги</t>
    </r>
    <r>
      <rPr>
        <i/>
        <sz val="10"/>
        <rFont val="Times New Roman"/>
        <family val="1"/>
        <charset val="204"/>
      </rPr>
      <t xml:space="preserve">(з урахуванням особливостей)  </t>
    </r>
  </si>
  <si>
    <r>
      <t xml:space="preserve">відкриті торги </t>
    </r>
    <r>
      <rPr>
        <i/>
        <sz val="10"/>
        <rFont val="Times New Roman"/>
        <family val="1"/>
        <charset val="204"/>
      </rPr>
      <t xml:space="preserve">(з урахуванням особливостей) </t>
    </r>
  </si>
  <si>
    <r>
      <t xml:space="preserve">Код ДК 021:2015  72220000-3 – </t>
    </r>
    <r>
      <rPr>
        <sz val="10"/>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</si>
  <si>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</si>
  <si>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r>
      <t>Код ДК 021:2015 98390000-3</t>
    </r>
    <r>
      <rPr>
        <sz val="10"/>
        <rFont val="Times New Roman"/>
        <family val="1"/>
        <charset val="204"/>
      </rPr>
      <t xml:space="preserve"> Інші послуги
(98390000-3 Інші послуги)
</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</si>
  <si>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</si>
  <si>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</si>
  <si>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</si>
  <si>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50410000-2</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</si>
  <si>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Код ДК 021:2015 73220000-0 -</t>
    </r>
    <r>
      <rPr>
        <sz val="10"/>
        <rFont val="Times New Roman"/>
        <family val="1"/>
        <charset val="204"/>
      </rPr>
      <t xml:space="preserve"> Консультаційні послуги у сфері розробок</t>
    </r>
  </si>
  <si>
    <r>
      <t xml:space="preserve">Код ДК 021:2015   85110000-3 </t>
    </r>
    <r>
      <rPr>
        <sz val="10"/>
        <rFont val="Times New Roman"/>
        <family val="1"/>
        <charset val="204"/>
      </rPr>
      <t>Послуги лікувальних закладів та супутні послуги</t>
    </r>
  </si>
  <si>
    <r>
      <t xml:space="preserve">Код ДК 021:2015   71310000-4 </t>
    </r>
    <r>
      <rPr>
        <sz val="10"/>
        <rFont val="Times New Roman"/>
        <family val="1"/>
        <charset val="204"/>
      </rPr>
      <t>Консультаційні послуги у галузях інженерії та будівництва</t>
    </r>
  </si>
  <si>
    <r>
      <t>загальний фонд КПКВ 3506010 оплата кредитоської заборгованості за  договорами 2022 рік(</t>
    </r>
    <r>
      <rPr>
        <i/>
        <sz val="10"/>
        <rFont val="Times New Roman"/>
        <family val="1"/>
        <charset val="204"/>
      </rPr>
      <t>інформація внесена для врахування</t>
    </r>
    <r>
      <rPr>
        <sz val="10"/>
        <rFont val="Times New Roman"/>
        <family val="1"/>
        <charset val="204"/>
      </rPr>
      <t xml:space="preserve">) </t>
    </r>
  </si>
  <si>
    <r>
      <rPr>
        <b/>
        <sz val="10"/>
        <rFont val="Times New Roman"/>
        <family val="1"/>
        <charset val="204"/>
      </rPr>
      <t>Код ДК 021:2015   50530000-9</t>
    </r>
    <r>
      <rPr>
        <sz val="10"/>
        <rFont val="Times New Roman"/>
        <family val="1"/>
        <charset val="204"/>
      </rPr>
      <t>-Послуги з ремонту і технічного обслуговування техніки</t>
    </r>
  </si>
  <si>
    <r>
      <t>Код ДК 021:2015   80520000-5 -</t>
    </r>
    <r>
      <rPr>
        <sz val="10"/>
        <rFont val="Times New Roman"/>
        <family val="1"/>
        <charset val="204"/>
      </rPr>
      <t>Навчальні засоби</t>
    </r>
  </si>
  <si>
    <r>
      <rPr>
        <b/>
        <sz val="10"/>
        <rFont val="Times New Roman"/>
        <family val="1"/>
        <charset val="204"/>
      </rPr>
      <t>Код ДК 021:2015  32320000-2 -</t>
    </r>
    <r>
      <rPr>
        <sz val="10"/>
        <rFont val="Times New Roman"/>
        <family val="1"/>
        <charset val="204"/>
      </rPr>
      <t xml:space="preserve"> Телевізійне й аудіовізувальне обладнання</t>
    </r>
  </si>
  <si>
    <r>
      <rPr>
        <b/>
        <sz val="10"/>
        <rFont val="Times New Roman"/>
        <family val="1"/>
        <charset val="204"/>
      </rPr>
      <t xml:space="preserve">Код ДК 021:2015  32320000-2 - </t>
    </r>
    <r>
      <rPr>
        <sz val="10"/>
        <rFont val="Times New Roman"/>
        <family val="1"/>
        <charset val="204"/>
      </rPr>
      <t>Телевізійне й аудіовізувальне обладнання</t>
    </r>
  </si>
  <si>
    <r>
      <t xml:space="preserve">Код ДК 021:2015  72250000-2 - </t>
    </r>
    <r>
      <rPr>
        <sz val="10"/>
        <rFont val="Times New Roman"/>
        <family val="1"/>
        <charset val="204"/>
      </rPr>
      <t>Послуги, пов'язані із системами та підтримкою</t>
    </r>
  </si>
  <si>
    <r>
      <t>Код ДК 021:2015  32230000-4 -</t>
    </r>
    <r>
      <rPr>
        <sz val="10"/>
        <rFont val="Times New Roman"/>
        <family val="1"/>
        <charset val="204"/>
      </rPr>
      <t>Апаратура для передавання радіосигналу з приймальним пристроєм</t>
    </r>
  </si>
  <si>
    <r>
      <t>Код ДК 021:2015  30230000-0 -</t>
    </r>
    <r>
      <rPr>
        <sz val="10"/>
        <rFont val="Times New Roman"/>
        <family val="1"/>
        <charset val="204"/>
      </rPr>
      <t>Комп'ютерне обладнання</t>
    </r>
  </si>
  <si>
    <r>
      <t>Код ДК 021:2015  32320000-2 -</t>
    </r>
    <r>
      <rPr>
        <sz val="10"/>
        <rFont val="Times New Roman"/>
        <family val="1"/>
        <charset val="204"/>
      </rPr>
      <t>Телевізійне й аудівізуальне обладнання</t>
    </r>
  </si>
  <si>
    <r>
      <t>Код ДК 021:2015  35120000-1 -</t>
    </r>
    <r>
      <rPr>
        <sz val="10"/>
        <rFont val="Times New Roman"/>
        <family val="1"/>
        <charset val="204"/>
      </rPr>
      <t xml:space="preserve">Системи та пристрої нагляду та охорони </t>
    </r>
  </si>
  <si>
    <r>
      <t>відкриті торги</t>
    </r>
    <r>
      <rPr>
        <i/>
        <sz val="10"/>
        <rFont val="Times New Roman"/>
        <family val="1"/>
        <charset val="204"/>
      </rPr>
      <t>(з урахуванням собливостей) по лотово</t>
    </r>
  </si>
  <si>
    <r>
      <t>Код ДК 021:2015  38580000-4 -</t>
    </r>
    <r>
      <rPr>
        <sz val="10"/>
        <rFont val="Times New Roman"/>
        <family val="1"/>
        <charset val="204"/>
      </rPr>
      <t>Рентгенологічне та радіологічне обладнання немедичного призначення</t>
    </r>
  </si>
  <si>
    <r>
      <t>загальний фонд КПКВ</t>
    </r>
    <r>
      <rPr>
        <b/>
        <sz val="10"/>
        <rFont val="Times New Roman"/>
        <family val="1"/>
        <charset val="204"/>
      </rPr>
      <t xml:space="preserve"> 3506100</t>
    </r>
  </si>
  <si>
    <r>
      <t>Код ДК 021:2015  30210000-4 -</t>
    </r>
    <r>
      <rPr>
        <sz val="10"/>
        <rFont val="Times New Roman"/>
        <family val="1"/>
        <charset val="204"/>
      </rPr>
      <t>Машини для обробки даних (апаратна частина)</t>
    </r>
  </si>
  <si>
    <r>
      <t>відкриті торги
 (</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</si>
  <si>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 xml:space="preserve">Спеціальний фонд </t>
    </r>
    <r>
      <rPr>
        <sz val="10"/>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</si>
  <si>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 xml:space="preserve">євро </t>
    </r>
    <r>
      <rPr>
        <sz val="10"/>
        <rFont val="Times New Roman"/>
        <family val="1"/>
        <charset val="204"/>
      </rPr>
      <t xml:space="preserve">(дев'ятнадцять мільйонів вісімсот п'ятдесят одна тисяча чотириста </t>
    </r>
    <r>
      <rPr>
        <b/>
        <sz val="10"/>
        <rFont val="Times New Roman"/>
        <family val="1"/>
        <charset val="204"/>
      </rPr>
      <t>євро</t>
    </r>
    <r>
      <rPr>
        <sz val="10"/>
        <rFont val="Times New Roman"/>
        <family val="1"/>
        <charset val="204"/>
      </rPr>
      <t xml:space="preserve"> )                                                                  </t>
    </r>
  </si>
  <si>
    <r>
      <t>Код ДК 021:2015  71530000-2 –</t>
    </r>
    <r>
      <rPr>
        <sz val="10"/>
        <rFont val="Times New Roman"/>
        <family val="1"/>
        <charset val="204"/>
      </rPr>
      <t xml:space="preserve"> Консультаційні послуги в галузі будівництва</t>
    </r>
  </si>
  <si>
    <r>
      <rPr>
        <b/>
        <sz val="10"/>
        <rFont val="Times New Roman"/>
        <family val="1"/>
        <charset val="204"/>
      </rPr>
      <t>Загальний фонд КПКВ 3506100</t>
    </r>
    <r>
      <rPr>
        <sz val="10"/>
        <rFont val="Times New Roman"/>
        <family val="1"/>
        <charset val="204"/>
      </rPr>
      <t xml:space="preserve">
</t>
    </r>
    <r>
      <rPr>
        <b/>
        <sz val="10"/>
        <rFont val="Times New Roman"/>
        <family val="1"/>
        <charset val="204"/>
      </rPr>
      <t>Закупівля проводиться під очікувану вартість</t>
    </r>
    <r>
      <rPr>
        <sz val="10"/>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</si>
  <si>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r>
      <t xml:space="preserve">відкриті торги </t>
    </r>
    <r>
      <rPr>
        <i/>
        <sz val="10"/>
        <rFont val="Times New Roman"/>
        <family val="1"/>
        <charset val="204"/>
      </rPr>
      <t>(з урахуванням особливостей)</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</si>
  <si>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</si>
  <si>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грн</t>
    </r>
    <r>
      <rPr>
        <sz val="10"/>
        <rFont val="Times New Roman"/>
        <family val="1"/>
        <charset val="204"/>
      </rPr>
      <t xml:space="preserve">(п'ятдесят три мільйони сорок сім тисяч п'ятсот гривень 00 коп.)      </t>
    </r>
  </si>
  <si>
    <r>
      <t xml:space="preserve">Загальний фонд </t>
    </r>
    <r>
      <rPr>
        <b/>
        <sz val="10"/>
        <rFont val="Times New Roman"/>
        <family val="1"/>
        <charset val="204"/>
      </rPr>
      <t>КПКВ 3506010</t>
    </r>
  </si>
  <si>
    <r>
      <rPr>
        <b/>
        <sz val="10"/>
        <rFont val="Times New Roman"/>
        <family val="1"/>
        <charset val="204"/>
      </rPr>
      <t xml:space="preserve">грн </t>
    </r>
    <r>
      <rPr>
        <sz val="10"/>
        <rFont val="Times New Roman"/>
        <family val="1"/>
        <charset val="204"/>
      </rPr>
      <t>(сім мільйонів дев'яносто п'ть тисяч п'ятсот двадцять п'ять грн. 00 копійок)</t>
    </r>
  </si>
  <si>
    <r>
      <t xml:space="preserve">Загальний фонд </t>
    </r>
    <r>
      <rPr>
        <b/>
        <sz val="10"/>
        <rFont val="Times New Roman"/>
        <family val="1"/>
        <charset val="204"/>
      </rPr>
      <t>КПКВ 3506100</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</si>
  <si>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rFont val="Times New Roman"/>
        <family val="1"/>
        <charset val="204"/>
      </rPr>
      <t>під очікувану вартість</t>
    </r>
    <r>
      <rPr>
        <sz val="10"/>
        <rFont val="Times New Roman"/>
        <family val="1"/>
        <charset val="204"/>
      </rPr>
      <t>)</t>
    </r>
  </si>
  <si>
    <r>
      <t>(двадцять три  мільйони шістсот дев'яносто шість  тисяч п'ятсот десять</t>
    </r>
    <r>
      <rPr>
        <b/>
        <sz val="10"/>
        <rFont val="Times New Roman"/>
        <family val="1"/>
        <charset val="204"/>
      </rPr>
      <t xml:space="preserve"> євро 00.</t>
    </r>
    <r>
      <rPr>
        <sz val="10"/>
        <rFont val="Times New Roman"/>
        <family val="1"/>
        <charset val="204"/>
      </rPr>
      <t xml:space="preserve"> )                                                                  </t>
    </r>
  </si>
  <si>
    <r>
      <rPr>
        <b/>
        <sz val="10"/>
        <rFont val="Times New Roman"/>
        <family val="1"/>
        <charset val="204"/>
      </rPr>
      <t xml:space="preserve">грн. </t>
    </r>
    <r>
      <rPr>
        <sz val="10"/>
        <rFont val="Times New Roman"/>
        <family val="1"/>
        <charset val="204"/>
      </rPr>
      <t xml:space="preserve">(чотириста дев'яносто тисяч грн. 00 копійок )                                                                  </t>
    </r>
  </si>
  <si>
    <r>
      <rPr>
        <b/>
        <sz val="10"/>
        <rFont val="Times New Roman"/>
        <family val="1"/>
        <charset val="204"/>
      </rPr>
      <t xml:space="preserve">грн. </t>
    </r>
    <r>
      <rPr>
        <sz val="10"/>
        <rFont val="Times New Roman"/>
        <family val="1"/>
        <charset val="204"/>
      </rPr>
      <t xml:space="preserve">(чотири мільйони дев'ятсот дев'ять тисяч сто тридцять грн. 00 копійок )                                                                  </t>
    </r>
  </si>
  <si>
    <t>ДК 021:2015 70330000-3 Послуги з управління нерухомістю, надавані на платній основі чи на договірних засадах (експлуатаційні та інші послуги, пов’язані з утриманням нежитлових приміщень, адміністративних будівель та прилеглої території Держмитслужби)</t>
  </si>
  <si>
    <r>
      <t xml:space="preserve">ДК 021:2015 70330000-3 </t>
    </r>
    <r>
      <rPr>
        <sz val="10"/>
        <rFont val="Times New Roman"/>
        <family val="1"/>
        <charset val="204"/>
      </rPr>
      <t>Послуги з управління нерухомістю, надавані на платній основі чи на договірних засадах</t>
    </r>
  </si>
  <si>
    <t xml:space="preserve">грн. (один мільйон сімсот тридцять вісім тисяч п'ятсот вісімдесят чотири гривні 00 коп.)                            </t>
  </si>
  <si>
    <r>
      <rPr>
        <b/>
        <sz val="10"/>
        <rFont val="Times New Roman"/>
        <family val="1"/>
        <charset val="204"/>
      </rPr>
      <t xml:space="preserve">євро </t>
    </r>
    <r>
      <rPr>
        <sz val="10"/>
        <rFont val="Times New Roman"/>
        <family val="1"/>
        <charset val="204"/>
      </rPr>
      <t xml:space="preserve">(дев'ятнадцять мільйонів чотириста сорок сім тисяч </t>
    </r>
    <r>
      <rPr>
        <b/>
        <sz val="10"/>
        <rFont val="Times New Roman"/>
        <family val="1"/>
        <charset val="204"/>
      </rPr>
      <t>євро</t>
    </r>
    <r>
      <rPr>
        <sz val="10"/>
        <rFont val="Times New Roman"/>
        <family val="1"/>
        <charset val="204"/>
      </rPr>
      <t xml:space="preserve"> )                                                                  </t>
    </r>
  </si>
  <si>
    <t xml:space="preserve">грн. (вісімнадцять тисяч двісті дев'яносто гривень 00 коп.)                             </t>
  </si>
  <si>
    <t>ДК 021-2015: 45310000-3 Електромонтажні роботи (послуги з монтажу та пусконалагоджування системи охоронно-пожежної сигналізації службових приміщень)</t>
  </si>
  <si>
    <r>
      <t xml:space="preserve">Код ДК 021:2015   </t>
    </r>
    <r>
      <rPr>
        <sz val="10"/>
        <rFont val="Times New Roman"/>
        <family val="1"/>
        <charset val="204"/>
      </rPr>
      <t>45310000-3 Електромонтажні роботи</t>
    </r>
  </si>
  <si>
    <t xml:space="preserve">грн (один мільйон дев'ятсот тисяч гривень 00 коп.)                            </t>
  </si>
  <si>
    <t>ДК 021-2015: 75250000-3 Послуги пожежних і рятувальних служб (перезарядка вогнегасників)</t>
  </si>
  <si>
    <r>
      <t xml:space="preserve">Код ДК 021:2015 </t>
    </r>
    <r>
      <rPr>
        <sz val="10"/>
        <rFont val="Times New Roman"/>
        <family val="1"/>
        <charset val="204"/>
      </rPr>
      <t xml:space="preserve"> 75250000-3 Послуги пожежних і рятувальних служб</t>
    </r>
  </si>
  <si>
    <t xml:space="preserve">грн. (дев'ять тисяч чотириста чотирнадцять гривень 00 коп.)                             </t>
  </si>
  <si>
    <t>ДК 021-2015: 22210000-5 Газети (придбання (передплата) періодичних видань)</t>
  </si>
  <si>
    <r>
      <t xml:space="preserve">Код ДК 021:2015  </t>
    </r>
    <r>
      <rPr>
        <sz val="10"/>
        <rFont val="Times New Roman"/>
        <family val="1"/>
        <charset val="204"/>
      </rPr>
      <t>22210000-5 Газети (придбання (передплата) періодичних видань)</t>
    </r>
  </si>
  <si>
    <t xml:space="preserve">грн (сім тисяч двісті гривень 00 коп.)                            </t>
  </si>
  <si>
    <t>Послуги обов’язкового страхування цивільно-правової відповідальності власників наземних транспортних засобів</t>
  </si>
  <si>
    <t>ДК 021:2015: 66510000-8 Страхові послуги (Послуги обов’язкового страхування цивільно-правової відповідальності власників наземних транспортних засобів)</t>
  </si>
  <si>
    <t xml:space="preserve">грн. (чотирнадцять тисяч гривень 00 коп.)                            </t>
  </si>
  <si>
    <t>ДК 021-2015: 38650000-6 Фотографічне обладнання (цифрові фотоапарати)</t>
  </si>
  <si>
    <t xml:space="preserve">грн. (сім мільйонів шістсот сімдесят чотири тисячі сімсот гривень 00 коп.)                            </t>
  </si>
  <si>
    <r>
      <t>Код ДК 021: 2015 38650000-6</t>
    </r>
    <r>
      <rPr>
        <sz val="10"/>
        <rFont val="Times New Roman"/>
        <family val="1"/>
        <charset val="204"/>
      </rPr>
      <t xml:space="preserve"> Фотографічне обладнання (цифрові фотоапарати)</t>
    </r>
  </si>
  <si>
    <t>ДК 021-2015: 77340000-5 Підрізання дерев і живих огорож (послуги з благоустрою території, а саме санітарне обрізання дерев та видалення пнів із вивезенням деревини, що знаходиться за адресою: м. Київ, вул. Дегтярівська, 11 Г)</t>
  </si>
  <si>
    <r>
      <t xml:space="preserve">Код ДК 021:2015   77340000-5 </t>
    </r>
    <r>
      <rPr>
        <sz val="10"/>
        <rFont val="Times New Roman"/>
        <family val="1"/>
        <charset val="204"/>
      </rPr>
      <t>Підрізання дерев і живих огорож</t>
    </r>
  </si>
  <si>
    <t>ДК 021-2015: 18530000-3 Подарунки та нагороди (відомчі заохочувальні відзнаки Державної митної служби України)</t>
  </si>
  <si>
    <r>
      <rPr>
        <b/>
        <sz val="10"/>
        <rFont val="Times New Roman"/>
        <family val="1"/>
        <charset val="204"/>
      </rPr>
      <t xml:space="preserve">ДК 021-2015: 18530000-3 </t>
    </r>
    <r>
      <rPr>
        <sz val="10"/>
        <rFont val="Times New Roman"/>
        <family val="1"/>
        <charset val="204"/>
      </rPr>
      <t xml:space="preserve">Подарунки та нагороди </t>
    </r>
  </si>
  <si>
    <t>триста дев'яносто гривень грн 00 коп.</t>
  </si>
  <si>
    <t xml:space="preserve">грн. (п'ятдесят дев'ять тисяч п'ятсот п'ятнадцять гривень 36 коп.)                             </t>
  </si>
  <si>
    <t xml:space="preserve">ДК 021:2015 - 09130000-9 Нафта і дистиляти (дизельне паливо ДП-Євро 5) </t>
  </si>
  <si>
    <r>
      <t xml:space="preserve">Код 021: 2015 09130000-9 </t>
    </r>
    <r>
      <rPr>
        <sz val="10"/>
        <rFont val="Times New Roman"/>
        <family val="1"/>
        <charset val="204"/>
      </rPr>
      <t>Нафта і дистиляти</t>
    </r>
  </si>
  <si>
    <t xml:space="preserve">грн. (п'ятсот сімдесят дев'ять тисяч шістсот гривень 00 коп.)                            </t>
  </si>
  <si>
    <t>54</t>
  </si>
  <si>
    <t>ДК 021:2015 50110000-9 Послуги з ремонту і технічного обслуговування мототранспортних засобів і супутнього обладнання (послуги з технічного обслуговування та ремонту транспортних засобів)</t>
  </si>
  <si>
    <r>
      <t xml:space="preserve">Код ДК 021:2015   50110000-9 </t>
    </r>
    <r>
      <rPr>
        <sz val="10"/>
        <rFont val="Times New Roman"/>
        <family val="1"/>
        <charset val="204"/>
      </rPr>
      <t>Послуги з ремонту і технічного обслуговування мототранспортних засобів і супутнього обладнання</t>
    </r>
    <r>
      <rPr>
        <b/>
        <sz val="10"/>
        <rFont val="Times New Roman"/>
        <family val="1"/>
        <charset val="204"/>
      </rPr>
      <t xml:space="preserve"> </t>
    </r>
  </si>
  <si>
    <t xml:space="preserve">грн. (двадцять п'ятьтисяч триста п'ятдесят гривень 00 коп.)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</si>
</sst>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charset val="204"/>
      <scheme val="minor"/>
    </font>
    <font>
      <sz val="10"/>
      <name val="Times New Roman"/>
      <family val="1"/>
      <charset val="204"/>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1"/>
      <name val="Times New Roman"/>
      <family val="1"/>
      <charset val="204"/>
    </font>
    <font>
      <u/>
      <sz val="10"/>
      <name val="Times New Roman"/>
      <family val="1"/>
      <charset val="204"/>
    </font>
    <font>
      <u/>
      <sz val="11"/>
      <color rgb="FFFF0000"/>
      <name val="Times New Roman"/>
      <family val="1"/>
      <charset val="204"/>
    </font>
    <font>
      <sz val="11"/>
      <color rgb="FFFF0000"/>
      <name val="Times New Roman"/>
      <family val="1"/>
      <charset val="204"/>
    </font>
    <font>
      <sz val="12"/>
      <name val="Times New Roman"/>
      <family val="1"/>
      <charset val="204"/>
    </font>
    <font>
      <i/>
      <sz val="10"/>
      <name val="Times New Roman"/>
      <family val="1"/>
      <charset val="204"/>
    </font>
    <font>
      <sz val="11"/>
      <name val="Calibri"/>
      <family val="2"/>
      <charset val="204"/>
      <scheme val="minor"/>
    </font>
    <font>
      <b/>
      <sz val="16"/>
      <name val="Times New Roman"/>
      <family val="1"/>
      <charset val="204"/>
    </font>
    <font>
      <u/>
      <sz val="14"/>
      <name val="Times New Roman"/>
      <family val="1"/>
      <charset val="204"/>
    </font>
    <font>
      <sz val="10"/>
      <name val="Calibri"/>
      <family val="2"/>
      <charset val="204"/>
    </font>
    <font>
      <sz val="11"/>
      <name val="Times Roman"/>
      <family val="1"/>
    </font>
    <font>
      <i/>
      <sz val="8"/>
      <name val="Times New Roman"/>
      <family val="1"/>
      <charset val="204"/>
    </font>
    <font>
      <sz val="8"/>
      <name val="Times New Roman"/>
      <family val="1"/>
      <charset val="204"/>
    </font>
    <font>
      <i/>
      <sz val="9"/>
      <name val="Times New Roman"/>
      <family val="1"/>
      <charset val="204"/>
    </font>
    <font>
      <sz val="12"/>
      <name val="Times Roman"/>
      <family val="1"/>
    </font>
    <font>
      <i/>
      <sz val="12"/>
      <name val="Times New Roman"/>
      <family val="1"/>
      <charset val="204"/>
    </font>
    <font>
      <u/>
      <sz val="12"/>
      <name val="Times New Roman"/>
      <family val="1"/>
      <charset val="204"/>
    </font>
    <font>
      <b/>
      <u/>
      <sz val="10"/>
      <name val="Times New Roman"/>
      <family val="1"/>
      <charset val="204"/>
    </font>
    <font>
      <u/>
      <sz val="11"/>
      <name val="Times New Roman"/>
      <family val="1"/>
      <charset val="204"/>
    </font>
    <font>
      <b/>
      <i/>
      <sz val="10"/>
      <name val="Times New Roman"/>
      <family val="1"/>
      <charset val="204"/>
    </font>
    <font>
      <sz val="11"/>
      <name val="Calibri"/>
      <family val="2"/>
      <charset val="204"/>
    </font>
    <font>
      <b/>
      <sz val="13"/>
      <name val="Times New Roman"/>
      <family val="1"/>
      <charset val="204"/>
    </font>
    <font>
      <b/>
      <sz val="9"/>
      <name val="Times New Roman"/>
      <family val="1"/>
      <charset val="204"/>
    </font>
    <font>
      <b/>
      <sz val="10"/>
      <name val="Calibri"/>
      <family val="2"/>
      <charset val="204"/>
    </font>
    <font>
      <b/>
      <sz val="14"/>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 fillId="0" borderId="0"/>
  </cellStyleXfs>
  <cellXfs count="719">
    <xf numFmtId="0" fontId="0" fillId="0" borderId="0" xfId="0"/>
    <xf numFmtId="0" fontId="1" fillId="0" borderId="4" xfId="0" applyFont="1" applyBorder="1" applyAlignment="1">
      <alignment horizontal="center" vertical="top" wrapText="1"/>
    </xf>
    <xf numFmtId="0" fontId="1" fillId="4" borderId="4" xfId="0" applyFont="1" applyFill="1" applyBorder="1" applyAlignment="1">
      <alignment horizontal="center" vertical="top" wrapText="1"/>
    </xf>
    <xf numFmtId="4" fontId="2" fillId="5" borderId="2"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3" fillId="2" borderId="2" xfId="0" applyFont="1" applyFill="1" applyBorder="1" applyAlignment="1">
      <alignment vertical="center" wrapText="1"/>
    </xf>
    <xf numFmtId="4" fontId="5" fillId="2" borderId="2" xfId="0" applyNumberFormat="1" applyFont="1" applyFill="1" applyBorder="1" applyAlignment="1">
      <alignment horizontal="center" vertical="center" wrapText="1"/>
    </xf>
    <xf numFmtId="4" fontId="2" fillId="4" borderId="4" xfId="0" applyNumberFormat="1" applyFont="1" applyFill="1" applyBorder="1" applyAlignment="1">
      <alignment horizontal="center" vertical="top" wrapText="1"/>
    </xf>
    <xf numFmtId="4" fontId="2" fillId="4" borderId="2" xfId="0" applyNumberFormat="1" applyFont="1" applyFill="1" applyBorder="1" applyAlignment="1">
      <alignment horizontal="center" vertical="justify" wrapText="1"/>
    </xf>
    <xf numFmtId="4" fontId="2" fillId="4" borderId="2"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4" fillId="4" borderId="4" xfId="0" applyFont="1" applyFill="1" applyBorder="1" applyAlignment="1">
      <alignment horizontal="center" vertical="top" wrapText="1"/>
    </xf>
    <xf numFmtId="0" fontId="4" fillId="4" borderId="2" xfId="0" applyFont="1" applyFill="1" applyBorder="1" applyAlignment="1">
      <alignment horizontal="center" vertical="top" wrapText="1"/>
    </xf>
    <xf numFmtId="4" fontId="2" fillId="4" borderId="3" xfId="0" applyNumberFormat="1" applyFont="1" applyFill="1" applyBorder="1" applyAlignment="1">
      <alignment horizontal="center" vertical="top" wrapText="1"/>
    </xf>
    <xf numFmtId="0" fontId="1" fillId="4" borderId="2" xfId="0" applyFont="1" applyFill="1" applyBorder="1" applyAlignment="1">
      <alignment horizontal="center" vertical="top" wrapText="1"/>
    </xf>
    <xf numFmtId="4" fontId="6" fillId="4" borderId="2" xfId="0" applyNumberFormat="1" applyFont="1" applyFill="1" applyBorder="1" applyAlignment="1">
      <alignment horizontal="center" vertical="top" wrapText="1"/>
    </xf>
    <xf numFmtId="0" fontId="3" fillId="0" borderId="8" xfId="0" applyFont="1" applyFill="1" applyBorder="1" applyAlignment="1">
      <alignment vertical="top" wrapText="1"/>
    </xf>
    <xf numFmtId="4" fontId="6" fillId="0" borderId="2" xfId="0" applyNumberFormat="1" applyFont="1" applyFill="1" applyBorder="1" applyAlignment="1">
      <alignment horizontal="center" vertical="top" wrapText="1"/>
    </xf>
    <xf numFmtId="0" fontId="3" fillId="0" borderId="10" xfId="0" applyFont="1" applyFill="1" applyBorder="1" applyAlignment="1">
      <alignment horizontal="left" vertical="top" wrapText="1"/>
    </xf>
    <xf numFmtId="4" fontId="6" fillId="0" borderId="5" xfId="0" applyNumberFormat="1" applyFont="1" applyFill="1" applyBorder="1" applyAlignment="1">
      <alignment horizontal="center" vertical="top" wrapText="1"/>
    </xf>
    <xf numFmtId="4" fontId="2" fillId="0" borderId="4" xfId="0" applyNumberFormat="1" applyFont="1" applyFill="1" applyBorder="1" applyAlignment="1">
      <alignment horizontal="center" vertical="top" wrapText="1"/>
    </xf>
    <xf numFmtId="0" fontId="4" fillId="0" borderId="4" xfId="0" applyFont="1" applyFill="1" applyBorder="1" applyAlignment="1">
      <alignment horizontal="center" vertical="top" wrapText="1"/>
    </xf>
    <xf numFmtId="4" fontId="2" fillId="6" borderId="4" xfId="0" applyNumberFormat="1" applyFont="1" applyFill="1" applyBorder="1" applyAlignment="1">
      <alignment horizontal="center" vertical="top" wrapText="1"/>
    </xf>
    <xf numFmtId="4" fontId="6" fillId="6" borderId="2" xfId="0" applyNumberFormat="1" applyFont="1" applyFill="1" applyBorder="1" applyAlignment="1">
      <alignment horizontal="center" vertical="top" wrapText="1"/>
    </xf>
    <xf numFmtId="0" fontId="3" fillId="6" borderId="1" xfId="0" applyFont="1" applyFill="1" applyBorder="1" applyAlignment="1">
      <alignment vertical="top" wrapText="1"/>
    </xf>
    <xf numFmtId="0" fontId="4" fillId="0" borderId="2" xfId="0" applyFont="1" applyFill="1" applyBorder="1" applyAlignment="1">
      <alignment horizontal="center" vertical="top" wrapText="1"/>
    </xf>
    <xf numFmtId="4" fontId="5" fillId="7" borderId="2" xfId="0" applyNumberFormat="1" applyFont="1" applyFill="1" applyBorder="1" applyAlignment="1">
      <alignment horizontal="center" vertical="center" wrapText="1"/>
    </xf>
    <xf numFmtId="0" fontId="4" fillId="6" borderId="4" xfId="0" applyFont="1" applyFill="1" applyBorder="1" applyAlignment="1">
      <alignment horizontal="center" vertical="top" wrapText="1"/>
    </xf>
    <xf numFmtId="0" fontId="8" fillId="0" borderId="3" xfId="0" applyFont="1" applyFill="1" applyBorder="1" applyAlignment="1">
      <alignment horizontal="center" vertical="center" wrapText="1"/>
    </xf>
    <xf numFmtId="0" fontId="3" fillId="6" borderId="10" xfId="0" applyFont="1" applyFill="1" applyBorder="1" applyAlignment="1">
      <alignment horizontal="left" vertical="top" wrapText="1"/>
    </xf>
    <xf numFmtId="0" fontId="1" fillId="6" borderId="2" xfId="0" applyFont="1" applyFill="1" applyBorder="1" applyAlignment="1">
      <alignment horizontal="center" vertical="top" wrapText="1"/>
    </xf>
    <xf numFmtId="4" fontId="2" fillId="6" borderId="2" xfId="0" applyNumberFormat="1" applyFont="1" applyFill="1" applyBorder="1" applyAlignment="1">
      <alignment horizontal="center" vertical="top" wrapText="1"/>
    </xf>
    <xf numFmtId="4" fontId="6" fillId="4" borderId="4" xfId="0" applyNumberFormat="1" applyFont="1" applyFill="1" applyBorder="1" applyAlignment="1">
      <alignment horizontal="center" vertical="top" wrapText="1"/>
    </xf>
    <xf numFmtId="0" fontId="1" fillId="4" borderId="1" xfId="0" applyFont="1" applyFill="1" applyBorder="1" applyAlignment="1">
      <alignment vertical="top" wrapText="1"/>
    </xf>
    <xf numFmtId="0" fontId="4" fillId="6" borderId="5" xfId="0" applyFont="1" applyFill="1" applyBorder="1" applyAlignment="1">
      <alignment horizontal="center" vertical="top" wrapText="1"/>
    </xf>
    <xf numFmtId="4" fontId="6" fillId="6" borderId="3" xfId="0" applyNumberFormat="1" applyFont="1" applyFill="1" applyBorder="1" applyAlignment="1">
      <alignment horizontal="center" vertical="center" wrapText="1"/>
    </xf>
    <xf numFmtId="0" fontId="3" fillId="0" borderId="4" xfId="0" applyFont="1" applyFill="1" applyBorder="1" applyAlignment="1">
      <alignment horizontal="left" vertical="top" wrapText="1"/>
    </xf>
    <xf numFmtId="0" fontId="1" fillId="6" borderId="1" xfId="0" applyFont="1" applyFill="1" applyBorder="1" applyAlignment="1">
      <alignment vertical="top" wrapText="1"/>
    </xf>
    <xf numFmtId="4" fontId="2" fillId="6" borderId="2" xfId="0" applyNumberFormat="1" applyFont="1" applyFill="1" applyBorder="1" applyAlignment="1">
      <alignment horizontal="center" vertical="justify" wrapText="1"/>
    </xf>
    <xf numFmtId="0" fontId="1" fillId="0" borderId="2" xfId="0" applyFont="1" applyFill="1" applyBorder="1" applyAlignment="1">
      <alignment horizontal="center" vertical="top" wrapText="1"/>
    </xf>
    <xf numFmtId="4" fontId="6" fillId="6" borderId="4" xfId="0" applyNumberFormat="1" applyFont="1" applyFill="1" applyBorder="1" applyAlignment="1">
      <alignment horizontal="center" vertical="top" wrapText="1"/>
    </xf>
    <xf numFmtId="4" fontId="6" fillId="6" borderId="3" xfId="0" applyNumberFormat="1" applyFont="1" applyFill="1" applyBorder="1" applyAlignment="1">
      <alignment horizontal="center" vertical="top" wrapText="1"/>
    </xf>
    <xf numFmtId="0" fontId="4" fillId="6" borderId="2" xfId="0" applyFont="1" applyFill="1" applyBorder="1" applyAlignment="1">
      <alignment horizontal="center" vertical="top" wrapText="1"/>
    </xf>
    <xf numFmtId="0" fontId="1" fillId="6" borderId="4" xfId="0" applyFont="1" applyFill="1" applyBorder="1" applyAlignment="1">
      <alignment horizontal="center" vertical="top" wrapText="1"/>
    </xf>
    <xf numFmtId="4" fontId="2" fillId="6" borderId="10" xfId="0" applyNumberFormat="1" applyFont="1" applyFill="1" applyBorder="1" applyAlignment="1">
      <alignment horizontal="center" vertical="top" wrapText="1"/>
    </xf>
    <xf numFmtId="4" fontId="6" fillId="9" borderId="2" xfId="0" applyNumberFormat="1" applyFont="1" applyFill="1" applyBorder="1" applyAlignment="1">
      <alignment horizontal="center" vertical="top" wrapText="1"/>
    </xf>
    <xf numFmtId="4" fontId="6" fillId="9" borderId="3" xfId="0" applyNumberFormat="1" applyFont="1" applyFill="1" applyBorder="1" applyAlignment="1">
      <alignment horizontal="center" vertical="top" wrapText="1"/>
    </xf>
    <xf numFmtId="4" fontId="6" fillId="6" borderId="10"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4" fontId="2" fillId="5" borderId="3" xfId="0" applyNumberFormat="1" applyFont="1" applyFill="1" applyBorder="1" applyAlignment="1">
      <alignment horizontal="center" vertical="top" wrapText="1"/>
    </xf>
    <xf numFmtId="4" fontId="6" fillId="0" borderId="2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4" xfId="0" applyNumberFormat="1" applyFont="1" applyFill="1" applyBorder="1" applyAlignment="1">
      <alignment horizontal="center" vertical="top" wrapText="1"/>
    </xf>
    <xf numFmtId="0" fontId="1" fillId="0" borderId="1" xfId="0" applyFont="1" applyFill="1" applyBorder="1" applyAlignment="1">
      <alignment vertical="top" wrapText="1"/>
    </xf>
    <xf numFmtId="4" fontId="2" fillId="8" borderId="2" xfId="0" applyNumberFormat="1" applyFont="1" applyFill="1" applyBorder="1" applyAlignment="1">
      <alignment horizontal="center" vertical="top" wrapText="1"/>
    </xf>
    <xf numFmtId="4" fontId="6" fillId="8" borderId="2" xfId="0" applyNumberFormat="1" applyFont="1" applyFill="1" applyBorder="1" applyAlignment="1">
      <alignment horizontal="center" vertical="top" wrapText="1"/>
    </xf>
    <xf numFmtId="0" fontId="1" fillId="8" borderId="4" xfId="0" applyFont="1" applyFill="1" applyBorder="1" applyAlignment="1">
      <alignment horizontal="center" vertical="top" wrapText="1"/>
    </xf>
    <xf numFmtId="4" fontId="6" fillId="6" borderId="5" xfId="0" applyNumberFormat="1" applyFont="1" applyFill="1" applyBorder="1" applyAlignment="1">
      <alignment horizontal="center" vertical="top" wrapText="1"/>
    </xf>
    <xf numFmtId="0" fontId="1" fillId="6" borderId="5" xfId="0" applyFont="1" applyFill="1" applyBorder="1" applyAlignment="1">
      <alignment horizontal="center" vertical="top" wrapText="1"/>
    </xf>
    <xf numFmtId="2" fontId="6" fillId="6" borderId="4" xfId="0" applyNumberFormat="1" applyFont="1" applyFill="1" applyBorder="1" applyAlignment="1">
      <alignment horizontal="center" vertical="top" wrapText="1"/>
    </xf>
    <xf numFmtId="0" fontId="3" fillId="2" borderId="47" xfId="0" applyFont="1" applyFill="1" applyBorder="1" applyAlignment="1">
      <alignment vertical="center" wrapText="1"/>
    </xf>
    <xf numFmtId="0" fontId="3" fillId="2" borderId="38" xfId="0" applyFont="1" applyFill="1" applyBorder="1" applyAlignment="1">
      <alignment vertical="center" wrapText="1"/>
    </xf>
    <xf numFmtId="4" fontId="6" fillId="4" borderId="1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4" fontId="6" fillId="0" borderId="3" xfId="0" applyNumberFormat="1" applyFont="1" applyFill="1" applyBorder="1" applyAlignment="1">
      <alignment horizontal="center" vertical="top" wrapText="1"/>
    </xf>
    <xf numFmtId="4" fontId="6" fillId="10" borderId="4" xfId="0" applyNumberFormat="1" applyFont="1" applyFill="1" applyBorder="1" applyAlignment="1">
      <alignment horizontal="center" vertical="top" wrapText="1"/>
    </xf>
    <xf numFmtId="0" fontId="4" fillId="10" borderId="18" xfId="0" applyFont="1" applyFill="1" applyBorder="1" applyAlignment="1">
      <alignment horizontal="center" vertical="top" wrapText="1"/>
    </xf>
    <xf numFmtId="4" fontId="2" fillId="8" borderId="3" xfId="0" applyNumberFormat="1" applyFont="1" applyFill="1" applyBorder="1" applyAlignment="1">
      <alignment horizontal="center" vertical="top" wrapText="1"/>
    </xf>
    <xf numFmtId="4" fontId="2" fillId="0" borderId="3" xfId="0" applyNumberFormat="1" applyFont="1" applyFill="1" applyBorder="1" applyAlignment="1">
      <alignment horizontal="center" vertical="top" wrapText="1"/>
    </xf>
    <xf numFmtId="0" fontId="4" fillId="6" borderId="18" xfId="0" applyFont="1" applyFill="1" applyBorder="1" applyAlignment="1">
      <alignment horizontal="center" vertical="top" wrapText="1"/>
    </xf>
    <xf numFmtId="0" fontId="4" fillId="11" borderId="2" xfId="0" applyFont="1" applyFill="1" applyBorder="1" applyAlignment="1">
      <alignment horizontal="center" vertical="top" wrapText="1"/>
    </xf>
    <xf numFmtId="4" fontId="2" fillId="6" borderId="20" xfId="0" applyNumberFormat="1" applyFont="1" applyFill="1" applyBorder="1" applyAlignment="1">
      <alignment horizontal="center" vertical="top" wrapText="1"/>
    </xf>
    <xf numFmtId="4" fontId="2" fillId="6" borderId="23" xfId="0" applyNumberFormat="1" applyFont="1" applyFill="1" applyBorder="1" applyAlignment="1">
      <alignment horizontal="center" vertical="top" wrapText="1"/>
    </xf>
    <xf numFmtId="0" fontId="1" fillId="4" borderId="57" xfId="0" applyFont="1" applyFill="1" applyBorder="1" applyAlignment="1">
      <alignment horizontal="center" vertical="top" wrapText="1"/>
    </xf>
    <xf numFmtId="4" fontId="6" fillId="0" borderId="3" xfId="0"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0" fontId="6" fillId="0" borderId="0" xfId="0" applyFont="1"/>
    <xf numFmtId="0" fontId="11" fillId="0" borderId="0" xfId="0" applyFont="1"/>
    <xf numFmtId="0" fontId="5" fillId="6" borderId="0" xfId="0" applyFont="1" applyFill="1" applyBorder="1" applyAlignment="1">
      <alignment horizontal="left" vertical="center"/>
    </xf>
    <xf numFmtId="4" fontId="2" fillId="6" borderId="2" xfId="0" applyNumberFormat="1" applyFont="1" applyFill="1" applyBorder="1" applyAlignment="1">
      <alignment horizontal="center" vertical="center" wrapText="1"/>
    </xf>
    <xf numFmtId="0" fontId="3" fillId="6" borderId="13" xfId="0" applyFont="1" applyFill="1" applyBorder="1" applyAlignment="1">
      <alignment vertical="top" wrapText="1"/>
    </xf>
    <xf numFmtId="0" fontId="13" fillId="0" borderId="0" xfId="0" applyFont="1"/>
    <xf numFmtId="0" fontId="3" fillId="6" borderId="12" xfId="0" applyFont="1" applyFill="1" applyBorder="1" applyAlignment="1">
      <alignment vertical="top" wrapText="1"/>
    </xf>
    <xf numFmtId="0" fontId="7" fillId="6" borderId="3" xfId="0" applyFont="1" applyFill="1" applyBorder="1" applyAlignment="1">
      <alignment vertical="center" wrapText="1"/>
    </xf>
    <xf numFmtId="49" fontId="5" fillId="0" borderId="36" xfId="0" applyNumberFormat="1" applyFont="1" applyBorder="1" applyAlignment="1">
      <alignment horizontal="right"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3" fillId="0" borderId="8" xfId="0" applyFont="1" applyFill="1" applyBorder="1" applyAlignment="1">
      <alignment vertical="center" wrapText="1"/>
    </xf>
    <xf numFmtId="0" fontId="7" fillId="0" borderId="8" xfId="0" applyFont="1" applyFill="1" applyBorder="1" applyAlignment="1">
      <alignment vertical="center" wrapText="1"/>
    </xf>
    <xf numFmtId="0" fontId="3" fillId="0" borderId="3" xfId="0" applyFont="1" applyFill="1" applyBorder="1" applyAlignment="1">
      <alignment vertical="center" wrapText="1"/>
    </xf>
    <xf numFmtId="0" fontId="7" fillId="0" borderId="3" xfId="0" applyFont="1" applyFill="1" applyBorder="1" applyAlignment="1">
      <alignment vertical="center" wrapText="1"/>
    </xf>
    <xf numFmtId="0" fontId="3" fillId="10" borderId="1" xfId="0" applyFont="1" applyFill="1" applyBorder="1" applyAlignment="1">
      <alignment vertical="center" wrapText="1"/>
    </xf>
    <xf numFmtId="0" fontId="7" fillId="10" borderId="1" xfId="0" applyFont="1" applyFill="1" applyBorder="1" applyAlignment="1">
      <alignment horizontal="center" vertical="center" wrapText="1"/>
    </xf>
    <xf numFmtId="4" fontId="6" fillId="10" borderId="2" xfId="0" applyNumberFormat="1" applyFont="1" applyFill="1" applyBorder="1" applyAlignment="1">
      <alignment horizontal="center" vertical="center" wrapText="1"/>
    </xf>
    <xf numFmtId="49" fontId="1" fillId="10" borderId="26" xfId="0" applyNumberFormat="1" applyFont="1" applyFill="1" applyBorder="1" applyAlignment="1">
      <alignment vertical="center" wrapText="1"/>
    </xf>
    <xf numFmtId="0" fontId="3" fillId="10" borderId="8" xfId="0" applyFont="1" applyFill="1" applyBorder="1" applyAlignment="1">
      <alignment vertical="center" wrapText="1"/>
    </xf>
    <xf numFmtId="0" fontId="7" fillId="10" borderId="8" xfId="0" applyFont="1" applyFill="1" applyBorder="1" applyAlignment="1">
      <alignment vertical="center" wrapText="1"/>
    </xf>
    <xf numFmtId="0" fontId="4" fillId="10" borderId="2" xfId="0" applyFont="1" applyFill="1" applyBorder="1" applyAlignment="1">
      <alignment horizontal="center" vertical="center" wrapText="1"/>
    </xf>
    <xf numFmtId="49" fontId="3" fillId="10" borderId="39" xfId="0" applyNumberFormat="1" applyFont="1" applyFill="1" applyBorder="1" applyAlignment="1">
      <alignment vertical="center" wrapText="1"/>
    </xf>
    <xf numFmtId="0" fontId="3" fillId="10" borderId="3" xfId="0" applyFont="1" applyFill="1" applyBorder="1" applyAlignment="1">
      <alignment vertical="center" wrapText="1"/>
    </xf>
    <xf numFmtId="0" fontId="7" fillId="10" borderId="3" xfId="0" applyFont="1" applyFill="1" applyBorder="1" applyAlignment="1">
      <alignment vertical="center" wrapText="1"/>
    </xf>
    <xf numFmtId="0" fontId="16" fillId="2" borderId="2" xfId="0" applyFont="1" applyFill="1" applyBorder="1" applyAlignment="1">
      <alignment vertical="top" wrapText="1"/>
    </xf>
    <xf numFmtId="4" fontId="5" fillId="2" borderId="2" xfId="0" applyNumberFormat="1" applyFont="1" applyFill="1" applyBorder="1" applyAlignment="1">
      <alignment horizontal="center" wrapText="1"/>
    </xf>
    <xf numFmtId="0" fontId="16" fillId="2" borderId="38" xfId="0" applyFont="1" applyFill="1" applyBorder="1" applyAlignment="1">
      <alignment vertical="top" wrapText="1"/>
    </xf>
    <xf numFmtId="0" fontId="3" fillId="0" borderId="1" xfId="0" applyFont="1" applyFill="1" applyBorder="1" applyAlignment="1">
      <alignment vertical="center" wrapText="1"/>
    </xf>
    <xf numFmtId="4" fontId="6" fillId="6"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0" borderId="1" xfId="0" applyFont="1" applyFill="1" applyBorder="1" applyAlignment="1">
      <alignment vertical="top" wrapText="1"/>
    </xf>
    <xf numFmtId="0" fontId="11" fillId="0" borderId="1" xfId="0" applyFont="1" applyFill="1" applyBorder="1" applyAlignment="1">
      <alignment vertical="top" wrapText="1"/>
    </xf>
    <xf numFmtId="49" fontId="1" fillId="0" borderId="1" xfId="0" applyNumberFormat="1" applyFont="1" applyFill="1" applyBorder="1" applyAlignment="1">
      <alignment vertical="top" wrapText="1"/>
    </xf>
    <xf numFmtId="0" fontId="3" fillId="0" borderId="3" xfId="0" applyFont="1" applyFill="1" applyBorder="1" applyAlignment="1">
      <alignment vertical="top" wrapText="1"/>
    </xf>
    <xf numFmtId="0" fontId="11" fillId="0" borderId="8" xfId="0" applyFont="1" applyFill="1" applyBorder="1" applyAlignment="1">
      <alignment vertical="top" wrapText="1"/>
    </xf>
    <xf numFmtId="0" fontId="1" fillId="0" borderId="3" xfId="0" applyFont="1" applyFill="1" applyBorder="1" applyAlignment="1">
      <alignment vertical="top" wrapText="1"/>
    </xf>
    <xf numFmtId="49" fontId="1" fillId="0" borderId="3" xfId="0" applyNumberFormat="1" applyFont="1" applyFill="1" applyBorder="1" applyAlignment="1">
      <alignment vertical="top" wrapText="1"/>
    </xf>
    <xf numFmtId="0" fontId="3" fillId="10" borderId="1" xfId="0" applyFont="1" applyFill="1" applyBorder="1" applyAlignment="1">
      <alignment vertical="top" wrapText="1"/>
    </xf>
    <xf numFmtId="0" fontId="11" fillId="10" borderId="1" xfId="0" applyFont="1" applyFill="1" applyBorder="1" applyAlignment="1">
      <alignment horizontal="center" vertical="top" wrapText="1"/>
    </xf>
    <xf numFmtId="4" fontId="6" fillId="10" borderId="2" xfId="0" applyNumberFormat="1" applyFont="1" applyFill="1" applyBorder="1" applyAlignment="1">
      <alignment horizontal="center" vertical="top" wrapText="1"/>
    </xf>
    <xf numFmtId="0" fontId="1" fillId="10" borderId="1" xfId="0" applyFont="1" applyFill="1" applyBorder="1" applyAlignment="1">
      <alignment vertical="top" wrapText="1"/>
    </xf>
    <xf numFmtId="49" fontId="1" fillId="10" borderId="1" xfId="0" applyNumberFormat="1" applyFont="1" applyFill="1" applyBorder="1" applyAlignment="1">
      <alignment horizontal="center" vertical="top" wrapText="1"/>
    </xf>
    <xf numFmtId="0" fontId="3" fillId="10" borderId="3" xfId="0" applyFont="1" applyFill="1" applyBorder="1" applyAlignment="1">
      <alignment vertical="top" wrapText="1"/>
    </xf>
    <xf numFmtId="0" fontId="11" fillId="10" borderId="8" xfId="0" applyFont="1" applyFill="1" applyBorder="1" applyAlignment="1">
      <alignment vertical="top" wrapText="1"/>
    </xf>
    <xf numFmtId="49" fontId="1" fillId="10" borderId="3" xfId="0" applyNumberFormat="1" applyFont="1" applyFill="1" applyBorder="1" applyAlignment="1">
      <alignment vertical="top" wrapText="1"/>
    </xf>
    <xf numFmtId="0" fontId="1" fillId="0" borderId="8" xfId="0" applyFont="1" applyFill="1" applyBorder="1" applyAlignment="1">
      <alignment vertical="top" wrapText="1"/>
    </xf>
    <xf numFmtId="49" fontId="1" fillId="0" borderId="8" xfId="0" applyNumberFormat="1" applyFont="1" applyFill="1" applyBorder="1" applyAlignment="1">
      <alignment vertical="top" wrapText="1"/>
    </xf>
    <xf numFmtId="49" fontId="1" fillId="0" borderId="39" xfId="0" applyNumberFormat="1" applyFont="1" applyFill="1" applyBorder="1" applyAlignment="1">
      <alignment vertical="top" wrapText="1"/>
    </xf>
    <xf numFmtId="0" fontId="11" fillId="0" borderId="3" xfId="0" applyFont="1" applyFill="1" applyBorder="1" applyAlignment="1">
      <alignment vertical="top" wrapText="1"/>
    </xf>
    <xf numFmtId="0" fontId="3" fillId="0" borderId="10" xfId="0" applyFont="1" applyFill="1" applyBorder="1" applyAlignment="1">
      <alignment vertical="center" wrapText="1"/>
    </xf>
    <xf numFmtId="0" fontId="11" fillId="0" borderId="18" xfId="0" applyFont="1" applyFill="1" applyBorder="1" applyAlignment="1">
      <alignment vertical="center" wrapText="1"/>
    </xf>
    <xf numFmtId="0" fontId="1" fillId="0" borderId="17" xfId="0" applyFont="1" applyFill="1" applyBorder="1" applyAlignment="1">
      <alignment vertical="top" wrapText="1"/>
    </xf>
    <xf numFmtId="49" fontId="1" fillId="0" borderId="17" xfId="0" applyNumberFormat="1" applyFont="1" applyFill="1" applyBorder="1" applyAlignment="1">
      <alignment vertical="top" wrapText="1"/>
    </xf>
    <xf numFmtId="49" fontId="1" fillId="0" borderId="28" xfId="0" applyNumberFormat="1" applyFont="1" applyFill="1" applyBorder="1" applyAlignment="1">
      <alignment vertical="top" wrapText="1"/>
    </xf>
    <xf numFmtId="0" fontId="11" fillId="9" borderId="8" xfId="0" applyFont="1" applyFill="1" applyBorder="1" applyAlignment="1">
      <alignment horizontal="center" vertical="top" wrapText="1"/>
    </xf>
    <xf numFmtId="49" fontId="1" fillId="9" borderId="8" xfId="0" applyNumberFormat="1" applyFont="1" applyFill="1" applyBorder="1" applyAlignment="1">
      <alignment horizontal="center" vertical="center" wrapText="1"/>
    </xf>
    <xf numFmtId="49" fontId="1" fillId="9" borderId="39" xfId="0" applyNumberFormat="1" applyFont="1" applyFill="1" applyBorder="1" applyAlignment="1">
      <alignment horizontal="left" vertical="top" wrapText="1"/>
    </xf>
    <xf numFmtId="0" fontId="11" fillId="9" borderId="3" xfId="0" applyFont="1" applyFill="1" applyBorder="1" applyAlignment="1">
      <alignment horizontal="center" vertical="top" wrapText="1"/>
    </xf>
    <xf numFmtId="0" fontId="4" fillId="9" borderId="2" xfId="0" applyFont="1" applyFill="1" applyBorder="1" applyAlignment="1">
      <alignment horizontal="center" vertical="center" wrapText="1"/>
    </xf>
    <xf numFmtId="49" fontId="1" fillId="9" borderId="3" xfId="0" applyNumberFormat="1" applyFont="1" applyFill="1" applyBorder="1" applyAlignment="1">
      <alignment horizontal="center" vertical="center" wrapText="1"/>
    </xf>
    <xf numFmtId="49" fontId="1" fillId="9" borderId="25" xfId="0" applyNumberFormat="1" applyFont="1" applyFill="1" applyBorder="1" applyAlignment="1">
      <alignment vertical="center" wrapText="1"/>
    </xf>
    <xf numFmtId="0" fontId="11" fillId="9" borderId="1" xfId="0" applyFont="1" applyFill="1" applyBorder="1" applyAlignment="1">
      <alignment horizontal="center" vertical="top" wrapText="1"/>
    </xf>
    <xf numFmtId="49" fontId="1" fillId="9" borderId="1" xfId="0" applyNumberFormat="1" applyFont="1" applyFill="1" applyBorder="1" applyAlignment="1">
      <alignment horizontal="center" vertical="center" wrapText="1"/>
    </xf>
    <xf numFmtId="49" fontId="1" fillId="9" borderId="26" xfId="0" applyNumberFormat="1" applyFont="1" applyFill="1" applyBorder="1" applyAlignment="1">
      <alignment horizontal="left" vertical="center" wrapText="1"/>
    </xf>
    <xf numFmtId="0" fontId="11" fillId="9" borderId="17" xfId="0" applyFont="1" applyFill="1" applyBorder="1" applyAlignment="1">
      <alignment horizontal="center" vertical="top" wrapText="1"/>
    </xf>
    <xf numFmtId="0" fontId="4" fillId="9" borderId="18" xfId="0" applyFont="1" applyFill="1" applyBorder="1" applyAlignment="1">
      <alignment horizontal="center" vertical="center" wrapText="1"/>
    </xf>
    <xf numFmtId="49" fontId="1" fillId="9" borderId="17" xfId="0" applyNumberFormat="1" applyFont="1" applyFill="1" applyBorder="1" applyAlignment="1">
      <alignment horizontal="center" vertical="center" wrapText="1"/>
    </xf>
    <xf numFmtId="49" fontId="1" fillId="9" borderId="28" xfId="0" applyNumberFormat="1" applyFont="1" applyFill="1" applyBorder="1" applyAlignment="1">
      <alignment vertical="center" wrapText="1"/>
    </xf>
    <xf numFmtId="0" fontId="3" fillId="0" borderId="21" xfId="0" applyFont="1" applyFill="1" applyBorder="1" applyAlignment="1">
      <alignment vertical="center" wrapText="1"/>
    </xf>
    <xf numFmtId="0" fontId="11" fillId="0" borderId="21" xfId="0" applyFont="1" applyFill="1" applyBorder="1" applyAlignment="1">
      <alignment horizontal="center" vertical="top" wrapText="1"/>
    </xf>
    <xf numFmtId="49" fontId="1" fillId="0" borderId="54" xfId="0" applyNumberFormat="1" applyFont="1" applyFill="1" applyBorder="1" applyAlignment="1">
      <alignment horizontal="center" vertical="center" wrapText="1"/>
    </xf>
    <xf numFmtId="49" fontId="12" fillId="0" borderId="25"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16" fillId="2" borderId="34" xfId="0" applyFont="1" applyFill="1" applyBorder="1" applyAlignment="1">
      <alignment vertical="top" wrapText="1"/>
    </xf>
    <xf numFmtId="4" fontId="5" fillId="2" borderId="34" xfId="0" applyNumberFormat="1" applyFont="1" applyFill="1" applyBorder="1" applyAlignment="1">
      <alignment horizontal="center" vertical="center" wrapText="1"/>
    </xf>
    <xf numFmtId="0" fontId="16" fillId="2" borderId="17" xfId="0" applyFont="1" applyFill="1" applyBorder="1" applyAlignment="1">
      <alignment vertical="top" wrapText="1"/>
    </xf>
    <xf numFmtId="0" fontId="16" fillId="2" borderId="35" xfId="0" applyFont="1" applyFill="1" applyBorder="1" applyAlignment="1">
      <alignment horizontal="center" vertical="top" wrapText="1"/>
    </xf>
    <xf numFmtId="4" fontId="6" fillId="6" borderId="23" xfId="0" applyNumberFormat="1" applyFont="1" applyFill="1" applyBorder="1" applyAlignment="1">
      <alignment horizontal="center" vertical="top" wrapText="1"/>
    </xf>
    <xf numFmtId="0" fontId="3" fillId="2" borderId="42" xfId="0" applyFont="1" applyFill="1" applyBorder="1" applyAlignment="1">
      <alignment vertical="center" wrapText="1"/>
    </xf>
    <xf numFmtId="0" fontId="3" fillId="2" borderId="18" xfId="0" applyFont="1" applyFill="1" applyBorder="1" applyAlignment="1">
      <alignment vertical="center" wrapText="1"/>
    </xf>
    <xf numFmtId="0" fontId="16" fillId="2" borderId="18" xfId="0" applyFont="1" applyFill="1" applyBorder="1" applyAlignment="1">
      <alignment vertical="top" wrapText="1"/>
    </xf>
    <xf numFmtId="4" fontId="5" fillId="2" borderId="18" xfId="0" applyNumberFormat="1" applyFont="1" applyFill="1" applyBorder="1" applyAlignment="1">
      <alignment horizontal="center" vertical="center" wrapText="1"/>
    </xf>
    <xf numFmtId="0" fontId="16" fillId="2" borderId="40" xfId="0" applyFont="1" applyFill="1" applyBorder="1" applyAlignment="1">
      <alignment vertical="top" wrapText="1"/>
    </xf>
    <xf numFmtId="0" fontId="21" fillId="4" borderId="8" xfId="0" applyFont="1" applyFill="1" applyBorder="1" applyAlignment="1">
      <alignment horizontal="center" vertical="top" wrapText="1"/>
    </xf>
    <xf numFmtId="0" fontId="17" fillId="4" borderId="8" xfId="0" applyFont="1" applyFill="1" applyBorder="1" applyAlignment="1">
      <alignment horizontal="center" vertical="top" wrapText="1"/>
    </xf>
    <xf numFmtId="0" fontId="3" fillId="2" borderId="29" xfId="0" applyFont="1" applyFill="1" applyBorder="1" applyAlignment="1">
      <alignment vertical="center" wrapText="1"/>
    </xf>
    <xf numFmtId="0" fontId="16" fillId="2" borderId="35" xfId="0" applyFont="1" applyFill="1" applyBorder="1" applyAlignment="1">
      <alignment vertical="top" wrapText="1"/>
    </xf>
    <xf numFmtId="0" fontId="3" fillId="0" borderId="1" xfId="0" applyFont="1" applyBorder="1" applyAlignment="1">
      <alignment vertical="top" wrapText="1"/>
    </xf>
    <xf numFmtId="0" fontId="7" fillId="0" borderId="1" xfId="0" applyFont="1" applyBorder="1" applyAlignment="1">
      <alignment horizontal="center" vertical="center" wrapText="1"/>
    </xf>
    <xf numFmtId="0" fontId="3" fillId="0" borderId="3" xfId="0" applyFont="1" applyBorder="1" applyAlignment="1">
      <alignment horizontal="left" vertical="top" wrapText="1"/>
    </xf>
    <xf numFmtId="0" fontId="7"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49" fontId="1" fillId="6" borderId="25" xfId="0" applyNumberFormat="1" applyFont="1" applyFill="1" applyBorder="1" applyAlignment="1">
      <alignment vertical="center" wrapText="1"/>
    </xf>
    <xf numFmtId="0" fontId="3" fillId="0" borderId="8" xfId="0" applyFont="1" applyBorder="1" applyAlignment="1">
      <alignment horizontal="left" vertical="top" wrapText="1"/>
    </xf>
    <xf numFmtId="0" fontId="11" fillId="6"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 fillId="0" borderId="27" xfId="0" applyFont="1" applyBorder="1" applyAlignment="1">
      <alignment horizontal="left" vertical="top" wrapText="1"/>
    </xf>
    <xf numFmtId="0" fontId="1" fillId="0" borderId="10" xfId="0" applyFont="1" applyBorder="1" applyAlignment="1">
      <alignment horizontal="left" vertical="top" wrapText="1"/>
    </xf>
    <xf numFmtId="0" fontId="11" fillId="0" borderId="8" xfId="0" applyFont="1" applyBorder="1" applyAlignment="1">
      <alignment horizontal="center" vertical="center" wrapText="1"/>
    </xf>
    <xf numFmtId="49" fontId="1" fillId="0" borderId="25" xfId="0" applyNumberFormat="1" applyFont="1" applyBorder="1" applyAlignment="1">
      <alignment vertical="center" wrapText="1"/>
    </xf>
    <xf numFmtId="0" fontId="3" fillId="6" borderId="27" xfId="0" applyFont="1" applyFill="1" applyBorder="1" applyAlignment="1">
      <alignment horizontal="left" vertical="top" wrapText="1"/>
    </xf>
    <xf numFmtId="0" fontId="11" fillId="0" borderId="27" xfId="0" applyFont="1" applyFill="1" applyBorder="1" applyAlignment="1">
      <alignment vertical="top" wrapText="1"/>
    </xf>
    <xf numFmtId="0" fontId="12" fillId="0" borderId="10" xfId="0" applyFont="1" applyFill="1" applyBorder="1" applyAlignment="1">
      <alignment vertical="top" wrapText="1"/>
    </xf>
    <xf numFmtId="0" fontId="3" fillId="0" borderId="11" xfId="0" applyFont="1" applyBorder="1" applyAlignment="1">
      <alignment horizontal="left" vertical="top" wrapText="1"/>
    </xf>
    <xf numFmtId="0" fontId="1" fillId="0" borderId="3" xfId="0" applyFont="1" applyBorder="1" applyAlignment="1">
      <alignment vertical="center" wrapText="1"/>
    </xf>
    <xf numFmtId="0" fontId="1" fillId="6" borderId="39" xfId="0" applyFont="1" applyFill="1" applyBorder="1" applyAlignment="1">
      <alignment horizontal="center" vertical="center" wrapText="1"/>
    </xf>
    <xf numFmtId="0" fontId="3" fillId="6" borderId="11" xfId="0" applyFont="1" applyFill="1" applyBorder="1" applyAlignment="1">
      <alignment horizontal="left" vertical="top" wrapText="1"/>
    </xf>
    <xf numFmtId="0" fontId="3" fillId="0" borderId="3" xfId="0" applyFont="1" applyBorder="1" applyAlignment="1">
      <alignment vertical="top" wrapText="1"/>
    </xf>
    <xf numFmtId="0" fontId="22" fillId="0" borderId="3" xfId="0" applyFont="1" applyBorder="1" applyAlignment="1">
      <alignment vertical="center" wrapText="1"/>
    </xf>
    <xf numFmtId="0" fontId="1" fillId="0" borderId="1" xfId="0" applyFont="1" applyBorder="1" applyAlignment="1">
      <alignment horizontal="left" vertical="top" wrapText="1"/>
    </xf>
    <xf numFmtId="0" fontId="3" fillId="0" borderId="10" xfId="0" applyFont="1" applyBorder="1" applyAlignment="1">
      <alignment horizontal="left" vertical="top" wrapText="1"/>
    </xf>
    <xf numFmtId="0" fontId="11" fillId="0" borderId="1" xfId="0" applyFont="1" applyBorder="1" applyAlignment="1">
      <alignment horizontal="center" vertical="center" wrapText="1"/>
    </xf>
    <xf numFmtId="0" fontId="1" fillId="0" borderId="3" xfId="0" applyFont="1" applyBorder="1" applyAlignment="1">
      <alignment horizontal="left" vertical="top" wrapText="1"/>
    </xf>
    <xf numFmtId="0" fontId="11" fillId="0" borderId="3" xfId="0" applyFont="1" applyBorder="1" applyAlignment="1">
      <alignment horizontal="center" vertical="center" wrapText="1"/>
    </xf>
    <xf numFmtId="0" fontId="11" fillId="6" borderId="1" xfId="0" applyFont="1" applyFill="1" applyBorder="1" applyAlignment="1">
      <alignment horizontal="center" vertical="center" wrapText="1"/>
    </xf>
    <xf numFmtId="0" fontId="3" fillId="6" borderId="3" xfId="0" applyFont="1" applyFill="1" applyBorder="1" applyAlignment="1">
      <alignment vertical="top" wrapText="1"/>
    </xf>
    <xf numFmtId="0" fontId="11" fillId="6" borderId="3" xfId="0" applyFont="1" applyFill="1" applyBorder="1" applyAlignment="1">
      <alignment vertical="center" wrapText="1"/>
    </xf>
    <xf numFmtId="0" fontId="1" fillId="6" borderId="3" xfId="0" applyFont="1" applyFill="1" applyBorder="1" applyAlignment="1">
      <alignment vertical="top" wrapText="1"/>
    </xf>
    <xf numFmtId="0" fontId="1" fillId="6" borderId="8" xfId="0" applyFont="1" applyFill="1" applyBorder="1" applyAlignment="1">
      <alignment vertical="top" wrapText="1"/>
    </xf>
    <xf numFmtId="0" fontId="7" fillId="6" borderId="8" xfId="0" applyFont="1" applyFill="1" applyBorder="1" applyAlignment="1">
      <alignment vertical="center" wrapText="1"/>
    </xf>
    <xf numFmtId="0" fontId="1" fillId="6" borderId="14" xfId="0" applyFont="1" applyFill="1" applyBorder="1" applyAlignment="1">
      <alignment vertical="top" wrapText="1"/>
    </xf>
    <xf numFmtId="0" fontId="11" fillId="6" borderId="24" xfId="0" applyFont="1" applyFill="1" applyBorder="1" applyAlignment="1">
      <alignment vertical="top" wrapText="1"/>
    </xf>
    <xf numFmtId="0" fontId="13" fillId="6" borderId="36" xfId="0" applyFont="1" applyFill="1" applyBorder="1" applyAlignment="1">
      <alignment horizontal="center" wrapText="1"/>
    </xf>
    <xf numFmtId="0" fontId="13" fillId="6" borderId="36" xfId="0" applyFont="1" applyFill="1" applyBorder="1" applyAlignment="1">
      <alignment wrapText="1"/>
    </xf>
    <xf numFmtId="0" fontId="11" fillId="6" borderId="27" xfId="0" applyFont="1" applyFill="1" applyBorder="1" applyAlignment="1">
      <alignment vertical="top" wrapText="1"/>
    </xf>
    <xf numFmtId="0" fontId="3" fillId="6" borderId="0" xfId="0" applyFont="1" applyFill="1" applyBorder="1" applyAlignment="1">
      <alignment vertical="top" wrapText="1"/>
    </xf>
    <xf numFmtId="0" fontId="1" fillId="6" borderId="8" xfId="0" applyFont="1" applyFill="1" applyBorder="1" applyAlignment="1">
      <alignment horizontal="left" vertical="top" wrapText="1"/>
    </xf>
    <xf numFmtId="0" fontId="23" fillId="6" borderId="14" xfId="0" applyFont="1" applyFill="1" applyBorder="1" applyAlignment="1">
      <alignment vertical="top" wrapText="1"/>
    </xf>
    <xf numFmtId="0" fontId="24" fillId="6" borderId="13" xfId="0" applyFont="1" applyFill="1" applyBorder="1" applyAlignment="1">
      <alignment vertical="top" wrapText="1"/>
    </xf>
    <xf numFmtId="0" fontId="23"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23" fillId="6" borderId="24" xfId="0" applyFont="1" applyFill="1" applyBorder="1" applyAlignment="1">
      <alignment vertical="top" wrapText="1"/>
    </xf>
    <xf numFmtId="0" fontId="24" fillId="6" borderId="12" xfId="0" applyFont="1" applyFill="1" applyBorder="1" applyAlignment="1">
      <alignment vertical="top" wrapText="1"/>
    </xf>
    <xf numFmtId="0" fontId="23" fillId="6" borderId="3" xfId="0" applyFont="1" applyFill="1" applyBorder="1" applyAlignment="1">
      <alignment vertical="center" wrapText="1"/>
    </xf>
    <xf numFmtId="0" fontId="8" fillId="6" borderId="3" xfId="0" applyFont="1" applyFill="1" applyBorder="1" applyAlignment="1">
      <alignment horizontal="center" vertical="center" wrapText="1"/>
    </xf>
    <xf numFmtId="0" fontId="3" fillId="0" borderId="0" xfId="0" applyFont="1" applyFill="1" applyBorder="1" applyAlignment="1">
      <alignment horizontal="left" vertical="top" wrapText="1"/>
    </xf>
    <xf numFmtId="0" fontId="11" fillId="0" borderId="3" xfId="0" applyFont="1" applyFill="1" applyBorder="1" applyAlignment="1">
      <alignment vertical="center" wrapText="1"/>
    </xf>
    <xf numFmtId="0" fontId="3" fillId="0" borderId="13" xfId="0" applyFont="1" applyFill="1" applyBorder="1" applyAlignment="1">
      <alignment vertical="top" wrapText="1"/>
    </xf>
    <xf numFmtId="0" fontId="3" fillId="0" borderId="0" xfId="0" applyFont="1" applyFill="1" applyBorder="1" applyAlignment="1">
      <alignment vertical="top" wrapText="1"/>
    </xf>
    <xf numFmtId="0" fontId="3" fillId="6" borderId="8" xfId="0" applyFont="1" applyFill="1" applyBorder="1" applyAlignment="1">
      <alignment vertical="top" wrapText="1"/>
    </xf>
    <xf numFmtId="0" fontId="11" fillId="6" borderId="8" xfId="0" applyFont="1" applyFill="1" applyBorder="1" applyAlignment="1">
      <alignment vertical="center" wrapText="1"/>
    </xf>
    <xf numFmtId="0" fontId="3" fillId="10" borderId="8" xfId="0" applyFont="1" applyFill="1" applyBorder="1" applyAlignment="1">
      <alignment horizontal="left" vertical="top" wrapText="1"/>
    </xf>
    <xf numFmtId="0" fontId="7" fillId="10" borderId="8"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3" fillId="10" borderId="17" xfId="0" applyFont="1" applyFill="1" applyBorder="1" applyAlignment="1">
      <alignment horizontal="left" vertical="top" wrapText="1"/>
    </xf>
    <xf numFmtId="0" fontId="7" fillId="10" borderId="17" xfId="0" applyFont="1" applyFill="1" applyBorder="1" applyAlignment="1">
      <alignment horizontal="center" vertical="center" wrapText="1"/>
    </xf>
    <xf numFmtId="0" fontId="1" fillId="10" borderId="56" xfId="0" applyFont="1" applyFill="1" applyBorder="1" applyAlignment="1">
      <alignment horizontal="center" vertical="center" wrapText="1"/>
    </xf>
    <xf numFmtId="0" fontId="1" fillId="6" borderId="27" xfId="0" applyFont="1" applyFill="1" applyBorder="1" applyAlignment="1">
      <alignment vertical="top" wrapText="1"/>
    </xf>
    <xf numFmtId="0" fontId="1" fillId="6" borderId="24" xfId="0" applyFont="1" applyFill="1" applyBorder="1" applyAlignment="1">
      <alignment vertical="top" wrapText="1"/>
    </xf>
    <xf numFmtId="4" fontId="6" fillId="11" borderId="4" xfId="0" applyNumberFormat="1" applyFont="1" applyFill="1" applyBorder="1" applyAlignment="1">
      <alignment horizontal="center" vertical="top" wrapText="1"/>
    </xf>
    <xf numFmtId="0" fontId="7" fillId="0" borderId="14" xfId="0" applyFont="1" applyFill="1" applyBorder="1" applyAlignment="1">
      <alignment vertical="top" wrapText="1"/>
    </xf>
    <xf numFmtId="0" fontId="11" fillId="0" borderId="1" xfId="0" applyFont="1" applyFill="1" applyBorder="1" applyAlignment="1">
      <alignment horizontal="center" vertical="center" wrapText="1"/>
    </xf>
    <xf numFmtId="0" fontId="11" fillId="0" borderId="24" xfId="0" applyFont="1" applyFill="1" applyBorder="1" applyAlignment="1">
      <alignment vertical="top" wrapText="1"/>
    </xf>
    <xf numFmtId="0" fontId="3" fillId="0" borderId="12" xfId="0" applyFont="1" applyFill="1" applyBorder="1" applyAlignment="1">
      <alignment vertical="top" wrapText="1"/>
    </xf>
    <xf numFmtId="0" fontId="11" fillId="0" borderId="14" xfId="0" applyFont="1" applyFill="1" applyBorder="1" applyAlignment="1">
      <alignment vertical="top" wrapText="1"/>
    </xf>
    <xf numFmtId="0" fontId="11" fillId="0" borderId="1" xfId="0" applyFont="1" applyFill="1" applyBorder="1" applyAlignment="1">
      <alignment vertical="center" wrapText="1"/>
    </xf>
    <xf numFmtId="0" fontId="11" fillId="0" borderId="8" xfId="0" applyFont="1" applyFill="1" applyBorder="1" applyAlignment="1">
      <alignment vertical="center" wrapText="1"/>
    </xf>
    <xf numFmtId="0" fontId="1" fillId="0" borderId="14" xfId="0" applyFont="1" applyFill="1" applyBorder="1" applyAlignment="1">
      <alignment vertical="top" wrapText="1"/>
    </xf>
    <xf numFmtId="0" fontId="3" fillId="2" borderId="59" xfId="0" applyFont="1" applyFill="1" applyBorder="1" applyAlignment="1">
      <alignment vertical="center" wrapText="1"/>
    </xf>
    <xf numFmtId="0" fontId="3" fillId="2" borderId="58" xfId="0" applyFont="1" applyFill="1" applyBorder="1" applyAlignment="1">
      <alignment vertical="center" wrapText="1"/>
    </xf>
    <xf numFmtId="0" fontId="16" fillId="2" borderId="60" xfId="0" applyFont="1" applyFill="1" applyBorder="1" applyAlignment="1">
      <alignment vertical="top" wrapText="1"/>
    </xf>
    <xf numFmtId="4" fontId="5" fillId="2" borderId="58" xfId="0" applyNumberFormat="1" applyFont="1" applyFill="1" applyBorder="1" applyAlignment="1">
      <alignment horizontal="center" vertical="center" wrapText="1"/>
    </xf>
    <xf numFmtId="0" fontId="16" fillId="2" borderId="58" xfId="0" applyFont="1" applyFill="1" applyBorder="1" applyAlignment="1">
      <alignment vertical="top" wrapText="1"/>
    </xf>
    <xf numFmtId="0" fontId="16" fillId="2" borderId="19" xfId="0" applyFont="1" applyFill="1" applyBorder="1" applyAlignment="1">
      <alignment vertical="top" wrapText="1"/>
    </xf>
    <xf numFmtId="0" fontId="3" fillId="4" borderId="8" xfId="0" applyFont="1" applyFill="1" applyBorder="1" applyAlignment="1">
      <alignment vertical="top" wrapText="1"/>
    </xf>
    <xf numFmtId="0" fontId="27" fillId="0" borderId="8" xfId="0" applyFont="1" applyFill="1" applyBorder="1" applyAlignment="1">
      <alignment horizontal="center" vertical="center" wrapText="1"/>
    </xf>
    <xf numFmtId="0" fontId="3" fillId="4" borderId="3" xfId="0" applyFont="1" applyFill="1" applyBorder="1" applyAlignment="1">
      <alignment vertical="top" wrapText="1"/>
    </xf>
    <xf numFmtId="0" fontId="27" fillId="0" borderId="3" xfId="0" applyFont="1" applyFill="1" applyBorder="1" applyAlignment="1">
      <alignment horizontal="center" vertical="center" wrapText="1"/>
    </xf>
    <xf numFmtId="0" fontId="3" fillId="4" borderId="1" xfId="0" applyFont="1" applyFill="1" applyBorder="1" applyAlignment="1">
      <alignment vertical="top" wrapText="1"/>
    </xf>
    <xf numFmtId="0" fontId="27" fillId="0" borderId="1" xfId="0" applyFont="1" applyFill="1" applyBorder="1" applyAlignment="1">
      <alignment horizontal="center" vertical="center" wrapText="1"/>
    </xf>
    <xf numFmtId="0" fontId="27" fillId="0" borderId="3" xfId="0" applyFont="1" applyFill="1" applyBorder="1" applyAlignment="1">
      <alignment vertical="center" wrapText="1"/>
    </xf>
    <xf numFmtId="0" fontId="1" fillId="5" borderId="14" xfId="0" applyFont="1" applyFill="1" applyBorder="1" applyAlignment="1">
      <alignment vertical="center" wrapText="1"/>
    </xf>
    <xf numFmtId="0" fontId="1" fillId="5" borderId="24" xfId="0" applyFont="1" applyFill="1" applyBorder="1" applyAlignment="1">
      <alignment vertical="center" wrapText="1"/>
    </xf>
    <xf numFmtId="0" fontId="1" fillId="0" borderId="48" xfId="0" applyFont="1" applyBorder="1" applyAlignment="1">
      <alignment vertical="top"/>
    </xf>
    <xf numFmtId="0" fontId="1" fillId="4" borderId="24" xfId="0" applyFont="1" applyFill="1" applyBorder="1" applyAlignment="1">
      <alignment vertical="center" wrapText="1"/>
    </xf>
    <xf numFmtId="0" fontId="1" fillId="4" borderId="27" xfId="0" applyFont="1" applyFill="1" applyBorder="1" applyAlignment="1">
      <alignment vertical="center" wrapText="1"/>
    </xf>
    <xf numFmtId="0" fontId="11" fillId="4" borderId="0" xfId="0" applyFont="1" applyFill="1" applyBorder="1"/>
    <xf numFmtId="49" fontId="28" fillId="4" borderId="36" xfId="0" applyNumberFormat="1" applyFont="1" applyFill="1" applyBorder="1" applyAlignment="1">
      <alignment horizontal="center" vertical="center" wrapText="1"/>
    </xf>
    <xf numFmtId="49" fontId="1" fillId="4" borderId="36" xfId="0" applyNumberFormat="1" applyFont="1" applyFill="1" applyBorder="1" applyAlignment="1">
      <alignment horizontal="center" vertical="center" wrapText="1"/>
    </xf>
    <xf numFmtId="0" fontId="1" fillId="4" borderId="14" xfId="0" applyFont="1" applyFill="1" applyBorder="1" applyAlignment="1">
      <alignment vertical="center" wrapText="1"/>
    </xf>
    <xf numFmtId="0" fontId="13" fillId="0" borderId="25" xfId="0" applyFont="1" applyBorder="1" applyAlignment="1">
      <alignment horizontal="center" vertical="center" wrapText="1"/>
    </xf>
    <xf numFmtId="0" fontId="13" fillId="0" borderId="0" xfId="0" applyFont="1" applyFill="1"/>
    <xf numFmtId="0" fontId="4" fillId="0" borderId="36"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9" fillId="0" borderId="36" xfId="0" applyFont="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8" xfId="0" applyFont="1" applyFill="1" applyBorder="1" applyAlignment="1">
      <alignment horizontal="center" vertical="top" wrapText="1"/>
    </xf>
    <xf numFmtId="4" fontId="2" fillId="6" borderId="3" xfId="0" applyNumberFormat="1" applyFont="1" applyFill="1" applyBorder="1" applyAlignment="1">
      <alignment horizontal="center" vertical="top" wrapText="1"/>
    </xf>
    <xf numFmtId="0" fontId="6" fillId="6" borderId="11" xfId="0" applyFont="1" applyFill="1" applyBorder="1" applyAlignment="1">
      <alignment horizontal="left" vertical="top" wrapText="1"/>
    </xf>
    <xf numFmtId="0" fontId="1" fillId="4" borderId="14" xfId="0" applyNumberFormat="1" applyFont="1" applyFill="1" applyBorder="1" applyAlignment="1">
      <alignment horizontal="left" vertical="center" wrapText="1"/>
    </xf>
    <xf numFmtId="0" fontId="1" fillId="4" borderId="24" xfId="0" applyNumberFormat="1" applyFont="1" applyFill="1" applyBorder="1" applyAlignment="1">
      <alignment horizontal="left" vertical="center" wrapText="1"/>
    </xf>
    <xf numFmtId="0" fontId="1" fillId="0" borderId="27" xfId="0" applyFont="1" applyFill="1" applyBorder="1" applyAlignment="1">
      <alignment vertical="center" wrapText="1"/>
    </xf>
    <xf numFmtId="0" fontId="27" fillId="4" borderId="3" xfId="0" applyFont="1" applyFill="1" applyBorder="1" applyAlignment="1">
      <alignment vertical="center" wrapText="1"/>
    </xf>
    <xf numFmtId="0" fontId="1" fillId="0" borderId="14" xfId="0" applyNumberFormat="1" applyFont="1" applyFill="1" applyBorder="1" applyAlignment="1">
      <alignment vertical="top" wrapText="1"/>
    </xf>
    <xf numFmtId="0" fontId="1" fillId="0" borderId="16" xfId="0" applyNumberFormat="1" applyFont="1" applyFill="1" applyBorder="1" applyAlignment="1">
      <alignment vertical="top" wrapText="1"/>
    </xf>
    <xf numFmtId="0" fontId="3" fillId="0" borderId="21" xfId="0" applyFont="1" applyFill="1" applyBorder="1" applyAlignment="1">
      <alignment horizontal="left" vertical="top" wrapText="1"/>
    </xf>
    <xf numFmtId="0" fontId="3" fillId="0" borderId="3" xfId="0" applyFont="1" applyFill="1" applyBorder="1" applyAlignment="1">
      <alignment horizontal="center" vertical="top" wrapText="1"/>
    </xf>
    <xf numFmtId="0" fontId="8" fillId="0" borderId="24" xfId="0" applyNumberFormat="1" applyFont="1" applyFill="1" applyBorder="1" applyAlignment="1">
      <alignment horizontal="left" vertical="top" wrapText="1"/>
    </xf>
    <xf numFmtId="0" fontId="24" fillId="0" borderId="3" xfId="0" applyFont="1" applyFill="1" applyBorder="1" applyAlignment="1">
      <alignment horizontal="center" vertical="top" wrapText="1"/>
    </xf>
    <xf numFmtId="0" fontId="3" fillId="0" borderId="8" xfId="0" applyFont="1" applyFill="1" applyBorder="1" applyAlignment="1">
      <alignment horizontal="center" vertical="top" wrapText="1"/>
    </xf>
    <xf numFmtId="0" fontId="1" fillId="4" borderId="2" xfId="0" applyFont="1" applyFill="1" applyBorder="1" applyAlignment="1">
      <alignment horizontal="center" vertical="center" wrapText="1"/>
    </xf>
    <xf numFmtId="49" fontId="1" fillId="0" borderId="38" xfId="0" applyNumberFormat="1" applyFont="1" applyBorder="1" applyAlignment="1">
      <alignment horizontal="center" vertical="center" wrapText="1"/>
    </xf>
    <xf numFmtId="49" fontId="1" fillId="4" borderId="38" xfId="0" applyNumberFormat="1"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4" borderId="8" xfId="0" applyFont="1" applyFill="1" applyBorder="1" applyAlignment="1">
      <alignment vertical="center" wrapText="1"/>
    </xf>
    <xf numFmtId="49" fontId="1" fillId="0" borderId="1"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4" fontId="6" fillId="0" borderId="10" xfId="0" applyNumberFormat="1" applyFont="1" applyFill="1" applyBorder="1" applyAlignment="1">
      <alignment horizontal="center" vertical="top" wrapText="1"/>
    </xf>
    <xf numFmtId="0" fontId="27" fillId="8" borderId="8" xfId="0" applyFont="1" applyFill="1" applyBorder="1" applyAlignment="1">
      <alignment horizontal="center" vertical="center" wrapText="1"/>
    </xf>
    <xf numFmtId="4" fontId="6" fillId="8" borderId="10" xfId="0" applyNumberFormat="1" applyFont="1" applyFill="1" applyBorder="1" applyAlignment="1">
      <alignment horizontal="center" vertical="top" wrapText="1"/>
    </xf>
    <xf numFmtId="0" fontId="1" fillId="8" borderId="8" xfId="0" applyFont="1" applyFill="1" applyBorder="1" applyAlignment="1">
      <alignment horizontal="center" vertical="center" wrapText="1"/>
    </xf>
    <xf numFmtId="0" fontId="27" fillId="8" borderId="3" xfId="0" applyFont="1" applyFill="1" applyBorder="1" applyAlignment="1">
      <alignment vertical="center" wrapText="1"/>
    </xf>
    <xf numFmtId="0" fontId="4" fillId="8" borderId="2" xfId="0" applyFont="1" applyFill="1" applyBorder="1" applyAlignment="1">
      <alignment horizontal="center" vertical="top" wrapText="1"/>
    </xf>
    <xf numFmtId="0" fontId="1" fillId="8" borderId="3" xfId="0" applyFont="1" applyFill="1" applyBorder="1" applyAlignment="1">
      <alignment horizontal="center" vertical="center" wrapText="1"/>
    </xf>
    <xf numFmtId="0" fontId="6" fillId="4" borderId="11" xfId="0" applyFont="1" applyFill="1" applyBorder="1" applyAlignment="1">
      <alignment horizontal="left" vertical="top" wrapText="1"/>
    </xf>
    <xf numFmtId="0" fontId="3" fillId="2" borderId="53" xfId="0" applyFont="1" applyFill="1" applyBorder="1" applyAlignment="1">
      <alignment horizontal="left" vertical="center" wrapText="1"/>
    </xf>
    <xf numFmtId="0" fontId="1" fillId="4" borderId="46" xfId="0" applyFont="1" applyFill="1" applyBorder="1" applyAlignment="1">
      <alignment vertical="center" wrapText="1"/>
    </xf>
    <xf numFmtId="0" fontId="3" fillId="4" borderId="9" xfId="0" applyFont="1" applyFill="1" applyBorder="1" applyAlignment="1">
      <alignment vertical="top" wrapText="1"/>
    </xf>
    <xf numFmtId="0" fontId="3" fillId="4" borderId="7" xfId="0" applyFont="1" applyFill="1" applyBorder="1" applyAlignment="1">
      <alignment vertical="top" wrapText="1"/>
    </xf>
    <xf numFmtId="0" fontId="3" fillId="2" borderId="48" xfId="0" applyFont="1" applyFill="1" applyBorder="1" applyAlignment="1">
      <alignment horizontal="left" vertical="center" wrapText="1"/>
    </xf>
    <xf numFmtId="4" fontId="5" fillId="2" borderId="5" xfId="0" applyNumberFormat="1" applyFont="1" applyFill="1" applyBorder="1" applyAlignment="1">
      <alignment horizontal="center" vertical="center" wrapText="1"/>
    </xf>
    <xf numFmtId="0" fontId="1" fillId="8" borderId="8" xfId="0" applyFont="1" applyFill="1" applyBorder="1" applyAlignment="1">
      <alignment horizontal="left" vertical="top" wrapText="1"/>
    </xf>
    <xf numFmtId="0" fontId="1" fillId="4" borderId="8" xfId="0" applyFont="1" applyFill="1" applyBorder="1" applyAlignment="1">
      <alignment horizontal="center" vertical="top" wrapText="1"/>
    </xf>
    <xf numFmtId="0" fontId="1" fillId="4" borderId="8" xfId="0" applyFont="1" applyFill="1" applyBorder="1" applyAlignment="1">
      <alignment horizontal="left" vertical="top" wrapText="1"/>
    </xf>
    <xf numFmtId="0" fontId="1" fillId="4" borderId="27" xfId="0" applyFont="1" applyFill="1" applyBorder="1" applyAlignment="1">
      <alignment horizontal="left" vertical="center" wrapText="1"/>
    </xf>
    <xf numFmtId="0" fontId="1" fillId="6" borderId="3" xfId="0" applyFont="1" applyFill="1" applyBorder="1" applyAlignment="1">
      <alignment vertical="center"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0" fontId="3" fillId="2" borderId="5" xfId="0" applyFont="1" applyFill="1" applyBorder="1" applyAlignment="1">
      <alignment vertical="center" wrapText="1"/>
    </xf>
    <xf numFmtId="0" fontId="3" fillId="2" borderId="47" xfId="0" applyFont="1" applyFill="1" applyBorder="1" applyAlignment="1">
      <alignment horizontal="center" vertical="center" wrapText="1"/>
    </xf>
    <xf numFmtId="4" fontId="6" fillId="8" borderId="2" xfId="0" applyNumberFormat="1" applyFont="1" applyFill="1" applyBorder="1" applyAlignment="1">
      <alignment horizontal="center" vertical="center" wrapText="1"/>
    </xf>
    <xf numFmtId="0" fontId="3" fillId="2" borderId="50" xfId="0" applyFont="1" applyFill="1" applyBorder="1" applyAlignment="1">
      <alignment vertical="center" wrapText="1"/>
    </xf>
    <xf numFmtId="0" fontId="3" fillId="7" borderId="2" xfId="0" applyFont="1" applyFill="1" applyBorder="1" applyAlignment="1">
      <alignment vertical="center" wrapText="1"/>
    </xf>
    <xf numFmtId="0" fontId="16" fillId="7" borderId="2" xfId="0" applyFont="1" applyFill="1" applyBorder="1" applyAlignment="1">
      <alignment vertical="top" wrapText="1"/>
    </xf>
    <xf numFmtId="4" fontId="30" fillId="7" borderId="2" xfId="0" applyNumberFormat="1" applyFont="1" applyFill="1" applyBorder="1" applyAlignment="1">
      <alignment vertical="top" wrapText="1"/>
    </xf>
    <xf numFmtId="0" fontId="16" fillId="7" borderId="38" xfId="0" applyFont="1" applyFill="1" applyBorder="1" applyAlignment="1">
      <alignment vertical="top" wrapText="1"/>
    </xf>
    <xf numFmtId="0" fontId="31" fillId="0" borderId="0" xfId="0" applyFont="1"/>
    <xf numFmtId="0" fontId="6" fillId="0" borderId="0" xfId="0" applyFont="1" applyBorder="1" applyAlignment="1">
      <alignment vertical="center" wrapText="1"/>
    </xf>
    <xf numFmtId="0" fontId="16" fillId="0" borderId="0" xfId="0" applyFont="1" applyBorder="1" applyAlignment="1">
      <alignment vertical="top" wrapText="1"/>
    </xf>
    <xf numFmtId="0" fontId="13" fillId="0" borderId="0" xfId="0" applyFont="1" applyBorder="1"/>
    <xf numFmtId="4" fontId="2" fillId="0" borderId="0" xfId="0" applyNumberFormat="1" applyFont="1" applyBorder="1"/>
    <xf numFmtId="0" fontId="27" fillId="0" borderId="2" xfId="0" applyFont="1" applyFill="1" applyBorder="1" applyAlignment="1">
      <alignment horizontal="center" vertical="center" wrapText="1"/>
    </xf>
    <xf numFmtId="49" fontId="7" fillId="6" borderId="2" xfId="0" applyNumberFormat="1"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4" borderId="2" xfId="0" applyFont="1" applyFill="1" applyBorder="1" applyAlignment="1">
      <alignment vertical="center" wrapText="1"/>
    </xf>
    <xf numFmtId="0" fontId="25" fillId="0" borderId="2"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4"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6" borderId="24" xfId="0"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0" borderId="39" xfId="0" applyNumberFormat="1" applyFont="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3" xfId="0" applyFont="1" applyFill="1" applyBorder="1" applyAlignment="1">
      <alignment horizontal="left" vertical="top" wrapText="1"/>
    </xf>
    <xf numFmtId="0" fontId="1" fillId="6" borderId="2"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6" borderId="3" xfId="0" applyFont="1" applyFill="1" applyBorder="1" applyAlignment="1">
      <alignment horizontal="left" vertical="top" wrapText="1"/>
    </xf>
    <xf numFmtId="0" fontId="1" fillId="0" borderId="27"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1" fillId="4" borderId="24" xfId="0" applyFont="1" applyFill="1" applyBorder="1" applyAlignment="1">
      <alignment horizontal="left" vertical="center" wrapText="1"/>
    </xf>
    <xf numFmtId="0" fontId="3" fillId="4" borderId="3" xfId="0" applyFont="1" applyFill="1" applyBorder="1" applyAlignment="1">
      <alignment horizontal="left"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0" borderId="21" xfId="0"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0" fontId="1" fillId="4" borderId="3"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0" borderId="8" xfId="0" applyFont="1" applyBorder="1" applyAlignment="1">
      <alignment horizontal="center" vertical="center" wrapText="1"/>
    </xf>
    <xf numFmtId="0" fontId="1" fillId="0" borderId="1" xfId="0" applyFont="1" applyFill="1" applyBorder="1" applyAlignment="1">
      <alignment horizontal="center"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1" fillId="0" borderId="0" xfId="0" applyFont="1" applyBorder="1" applyAlignment="1">
      <alignment vertical="center" wrapText="1"/>
    </xf>
    <xf numFmtId="0" fontId="1" fillId="0" borderId="0" xfId="0" applyFont="1" applyBorder="1" applyAlignment="1">
      <alignment horizontal="right" vertical="center" wrapText="1"/>
    </xf>
    <xf numFmtId="0" fontId="1" fillId="4" borderId="8"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0" borderId="8"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4" borderId="27" xfId="0" applyFont="1" applyFill="1" applyBorder="1" applyAlignment="1">
      <alignment horizontal="left" vertical="top" wrapText="1"/>
    </xf>
    <xf numFmtId="0" fontId="3" fillId="6" borderId="8" xfId="0" applyFont="1" applyFill="1" applyBorder="1" applyAlignment="1">
      <alignment horizontal="left" vertical="top" wrapText="1"/>
    </xf>
    <xf numFmtId="0" fontId="7" fillId="0" borderId="8" xfId="0" applyFont="1" applyFill="1" applyBorder="1" applyAlignment="1">
      <alignment horizontal="center" vertical="center" wrapText="1"/>
    </xf>
    <xf numFmtId="0" fontId="1" fillId="0" borderId="24" xfId="0" applyFont="1" applyBorder="1" applyAlignment="1">
      <alignment horizontal="left" vertical="top" wrapText="1"/>
    </xf>
    <xf numFmtId="0" fontId="1" fillId="6" borderId="8" xfId="0" applyFont="1" applyFill="1" applyBorder="1" applyAlignment="1">
      <alignment horizontal="center" vertical="center" wrapText="1"/>
    </xf>
    <xf numFmtId="0" fontId="1" fillId="6" borderId="27" xfId="0" applyFont="1" applyFill="1" applyBorder="1" applyAlignment="1">
      <alignment horizontal="left" vertical="top"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9" xfId="0" applyFont="1" applyBorder="1" applyAlignment="1">
      <alignment horizontal="center" vertical="center" wrapText="1"/>
    </xf>
    <xf numFmtId="0" fontId="27" fillId="4" borderId="1"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7" fillId="6" borderId="8" xfId="0"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8" xfId="0" applyFont="1" applyFill="1" applyBorder="1" applyAlignment="1">
      <alignment horizontal="center" vertical="top" wrapText="1"/>
    </xf>
    <xf numFmtId="0" fontId="5" fillId="6" borderId="0" xfId="0" applyFont="1" applyFill="1" applyBorder="1" applyAlignment="1">
      <alignment horizontal="center" vertical="center"/>
    </xf>
    <xf numFmtId="0" fontId="1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49" fontId="1" fillId="0" borderId="36"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8" xfId="0" applyFont="1" applyFill="1" applyBorder="1" applyAlignment="1">
      <alignment horizontal="center" vertical="center" wrapText="1"/>
    </xf>
    <xf numFmtId="4" fontId="16" fillId="2" borderId="2" xfId="0" applyNumberFormat="1" applyFont="1" applyFill="1" applyBorder="1" applyAlignment="1">
      <alignmen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14" xfId="0" applyFont="1" applyFill="1" applyBorder="1" applyAlignment="1">
      <alignment horizontal="left" vertical="top" wrapText="1"/>
    </xf>
    <xf numFmtId="0" fontId="1" fillId="4" borderId="24"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14" xfId="0" applyNumberFormat="1" applyFont="1" applyFill="1" applyBorder="1" applyAlignment="1">
      <alignment horizontal="left" vertical="center" wrapText="1"/>
    </xf>
    <xf numFmtId="0" fontId="1" fillId="0" borderId="24" xfId="0" applyNumberFormat="1" applyFont="1" applyFill="1" applyBorder="1" applyAlignment="1">
      <alignment horizontal="left" vertical="center" wrapText="1"/>
    </xf>
    <xf numFmtId="0" fontId="1" fillId="6" borderId="14" xfId="0" applyFont="1" applyFill="1" applyBorder="1" applyAlignment="1">
      <alignment horizontal="left" vertical="top" wrapText="1"/>
    </xf>
    <xf numFmtId="0" fontId="1" fillId="6" borderId="24" xfId="0" applyFont="1" applyFill="1" applyBorder="1" applyAlignment="1">
      <alignment horizontal="left" vertical="top" wrapText="1"/>
    </xf>
    <xf numFmtId="0" fontId="26" fillId="6" borderId="23" xfId="0" applyFont="1" applyFill="1" applyBorder="1" applyAlignment="1">
      <alignment horizontal="center" vertical="center" wrapText="1"/>
    </xf>
    <xf numFmtId="0" fontId="1" fillId="6" borderId="2" xfId="0" applyFont="1" applyFill="1" applyBorder="1" applyAlignment="1">
      <alignment horizontal="center" vertical="center" wrapText="1"/>
    </xf>
    <xf numFmtId="49" fontId="1" fillId="6" borderId="26" xfId="0" applyNumberFormat="1" applyFont="1" applyFill="1" applyBorder="1" applyAlignment="1">
      <alignment horizontal="center" vertical="center" wrapText="1"/>
    </xf>
    <xf numFmtId="49" fontId="1" fillId="6" borderId="25" xfId="0" applyNumberFormat="1" applyFont="1" applyFill="1" applyBorder="1" applyAlignment="1">
      <alignment horizontal="center" vertical="center" wrapText="1"/>
    </xf>
    <xf numFmtId="0" fontId="1" fillId="4" borderId="14" xfId="0" applyFont="1" applyFill="1" applyBorder="1" applyAlignment="1">
      <alignment horizontal="left" vertical="center" wrapText="1"/>
    </xf>
    <xf numFmtId="0" fontId="1" fillId="4" borderId="24"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6" borderId="26"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11"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4" borderId="1" xfId="0" applyFont="1" applyFill="1" applyBorder="1" applyAlignment="1">
      <alignment horizontal="left" vertical="top" wrapText="1"/>
    </xf>
    <xf numFmtId="0" fontId="1" fillId="4" borderId="3"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26" xfId="0" applyNumberFormat="1" applyFont="1" applyBorder="1" applyAlignment="1">
      <alignment horizontal="left" vertical="center" wrapText="1"/>
    </xf>
    <xf numFmtId="49" fontId="1" fillId="0" borderId="25" xfId="0" applyNumberFormat="1" applyFont="1" applyBorder="1" applyAlignment="1">
      <alignment horizontal="left" vertical="center"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6" borderId="24" xfId="0" applyFont="1" applyFill="1" applyBorder="1" applyAlignment="1">
      <alignment horizontal="left" vertical="top" wrapText="1"/>
    </xf>
    <xf numFmtId="0" fontId="1" fillId="0" borderId="14" xfId="0" applyNumberFormat="1" applyFont="1" applyFill="1" applyBorder="1" applyAlignment="1">
      <alignment horizontal="left" vertical="top" wrapText="1"/>
    </xf>
    <xf numFmtId="0" fontId="1" fillId="0" borderId="27" xfId="0" applyNumberFormat="1" applyFont="1" applyFill="1" applyBorder="1" applyAlignment="1">
      <alignment horizontal="left" vertical="top" wrapText="1"/>
    </xf>
    <xf numFmtId="0" fontId="1" fillId="6" borderId="14" xfId="0" applyNumberFormat="1" applyFont="1" applyFill="1" applyBorder="1" applyAlignment="1">
      <alignment horizontal="left" vertical="top" wrapText="1"/>
    </xf>
    <xf numFmtId="0" fontId="1" fillId="6" borderId="24" xfId="0" applyNumberFormat="1" applyFont="1" applyFill="1" applyBorder="1" applyAlignment="1">
      <alignment horizontal="left" vertical="top" wrapText="1"/>
    </xf>
    <xf numFmtId="49" fontId="1" fillId="0" borderId="39" xfId="0" applyNumberFormat="1" applyFont="1" applyBorder="1" applyAlignment="1">
      <alignment horizontal="center" vertical="center" wrapText="1"/>
    </xf>
    <xf numFmtId="0" fontId="1" fillId="4" borderId="9" xfId="0" applyFont="1" applyFill="1" applyBorder="1" applyAlignment="1">
      <alignment horizontal="center" vertical="center" wrapText="1"/>
    </xf>
    <xf numFmtId="49" fontId="1" fillId="6" borderId="26" xfId="0" applyNumberFormat="1" applyFont="1" applyFill="1" applyBorder="1" applyAlignment="1">
      <alignment horizontal="left" vertical="center" wrapText="1"/>
    </xf>
    <xf numFmtId="49" fontId="1" fillId="6" borderId="25" xfId="0" applyNumberFormat="1" applyFont="1" applyFill="1" applyBorder="1" applyAlignment="1">
      <alignment horizontal="left" vertical="center" wrapText="1"/>
    </xf>
    <xf numFmtId="49" fontId="1" fillId="0" borderId="15"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0" fontId="1" fillId="0" borderId="24"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49" fontId="1" fillId="0" borderId="39"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0" fontId="1" fillId="0" borderId="14" xfId="0" applyFont="1" applyFill="1" applyBorder="1" applyAlignment="1">
      <alignment horizontal="left" vertical="top" wrapText="1"/>
    </xf>
    <xf numFmtId="0" fontId="1" fillId="0" borderId="24" xfId="0" applyFont="1" applyFill="1" applyBorder="1" applyAlignment="1">
      <alignment horizontal="left" vertical="top" wrapText="1"/>
    </xf>
    <xf numFmtId="49" fontId="1" fillId="10" borderId="26" xfId="0" applyNumberFormat="1" applyFont="1" applyFill="1" applyBorder="1" applyAlignment="1">
      <alignment horizontal="center" vertical="top" wrapText="1"/>
    </xf>
    <xf numFmtId="49" fontId="1" fillId="10" borderId="25" xfId="0" applyNumberFormat="1" applyFont="1" applyFill="1" applyBorder="1" applyAlignment="1">
      <alignment horizontal="center" vertical="top" wrapText="1"/>
    </xf>
    <xf numFmtId="49" fontId="1" fillId="0" borderId="15" xfId="0" applyNumberFormat="1" applyFont="1" applyBorder="1" applyAlignment="1">
      <alignment horizontal="center" vertical="top" wrapText="1"/>
    </xf>
    <xf numFmtId="49" fontId="1" fillId="0" borderId="37" xfId="0" applyNumberFormat="1" applyFont="1" applyBorder="1" applyAlignment="1">
      <alignment horizontal="center" vertical="top" wrapText="1"/>
    </xf>
    <xf numFmtId="49" fontId="1" fillId="0" borderId="15" xfId="0" applyNumberFormat="1" applyFont="1" applyFill="1" applyBorder="1" applyAlignment="1">
      <alignment horizontal="center" vertical="center" wrapText="1"/>
    </xf>
    <xf numFmtId="49" fontId="1" fillId="0" borderId="37"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0" fontId="3" fillId="11" borderId="1" xfId="0" applyFont="1" applyFill="1" applyBorder="1" applyAlignment="1">
      <alignment horizontal="left" vertical="center" wrapText="1"/>
    </xf>
    <xf numFmtId="0" fontId="3" fillId="11" borderId="3" xfId="0" applyFont="1" applyFill="1" applyBorder="1" applyAlignment="1">
      <alignment horizontal="left" vertical="center"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1" fillId="6" borderId="23"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6" borderId="2" xfId="0" applyFont="1" applyFill="1" applyBorder="1" applyAlignment="1">
      <alignment horizontal="left" vertical="center" wrapText="1"/>
    </xf>
    <xf numFmtId="0" fontId="1" fillId="6" borderId="1" xfId="0" applyFont="1" applyFill="1" applyBorder="1" applyAlignment="1">
      <alignment horizontal="left" vertical="center" wrapText="1"/>
    </xf>
    <xf numFmtId="0" fontId="1" fillId="10" borderId="14" xfId="0" applyNumberFormat="1" applyFont="1" applyFill="1" applyBorder="1" applyAlignment="1">
      <alignment horizontal="left" vertical="top" wrapText="1"/>
    </xf>
    <xf numFmtId="0" fontId="1" fillId="10" borderId="16" xfId="0" applyNumberFormat="1" applyFont="1" applyFill="1" applyBorder="1" applyAlignment="1">
      <alignment horizontal="left" vertical="top" wrapText="1"/>
    </xf>
    <xf numFmtId="0" fontId="1" fillId="6" borderId="3" xfId="0" applyFont="1" applyFill="1" applyBorder="1" applyAlignment="1">
      <alignment horizontal="left" vertical="center" wrapText="1"/>
    </xf>
    <xf numFmtId="0" fontId="7" fillId="6" borderId="2" xfId="0" applyFont="1" applyFill="1" applyBorder="1" applyAlignment="1">
      <alignment horizontal="center" vertical="center" wrapText="1"/>
    </xf>
    <xf numFmtId="0" fontId="1" fillId="10" borderId="14"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 fillId="6" borderId="14"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1" fillId="0" borderId="27" xfId="0" applyFont="1" applyFill="1" applyBorder="1" applyAlignment="1">
      <alignment horizontal="left" vertical="top" wrapText="1"/>
    </xf>
    <xf numFmtId="0" fontId="1" fillId="0" borderId="27"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9" borderId="14"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 fillId="9" borderId="27" xfId="0" applyFont="1" applyFill="1" applyBorder="1" applyAlignment="1">
      <alignment horizontal="left" vertical="center" wrapText="1"/>
    </xf>
    <xf numFmtId="49" fontId="1" fillId="6" borderId="39"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0" fontId="1" fillId="9" borderId="16"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 fillId="0" borderId="2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1" fillId="0" borderId="23" xfId="0" applyFont="1" applyFill="1" applyBorder="1" applyAlignment="1">
      <alignment horizontal="center" vertical="center" wrapText="1"/>
    </xf>
    <xf numFmtId="49" fontId="1" fillId="0" borderId="26" xfId="0" applyNumberFormat="1" applyFont="1" applyFill="1" applyBorder="1" applyAlignment="1">
      <alignment horizontal="center" vertical="top" wrapText="1"/>
    </xf>
    <xf numFmtId="49" fontId="1" fillId="0" borderId="25" xfId="0" applyNumberFormat="1" applyFont="1" applyFill="1" applyBorder="1" applyAlignment="1">
      <alignment horizontal="center" vertical="top"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0" xfId="0" applyFont="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6" xfId="0" applyFont="1" applyFill="1" applyBorder="1" applyAlignment="1">
      <alignment horizontal="center" vertical="center"/>
    </xf>
    <xf numFmtId="0" fontId="3" fillId="0" borderId="46" xfId="0" applyFont="1" applyBorder="1" applyAlignment="1">
      <alignment horizontal="center" vertical="center"/>
    </xf>
    <xf numFmtId="0" fontId="3" fillId="0" borderId="0" xfId="0" applyFont="1" applyBorder="1" applyAlignment="1">
      <alignment horizontal="center" vertical="center"/>
    </xf>
    <xf numFmtId="0" fontId="3" fillId="0" borderId="36" xfId="0" applyFont="1" applyBorder="1" applyAlignment="1">
      <alignment horizontal="center" vertical="center"/>
    </xf>
    <xf numFmtId="0" fontId="15" fillId="3" borderId="46"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0" fontId="1" fillId="10" borderId="8" xfId="0" applyFont="1" applyFill="1" applyBorder="1" applyAlignment="1">
      <alignment horizontal="center" vertical="center" wrapText="1"/>
    </xf>
    <xf numFmtId="0" fontId="3" fillId="9" borderId="21"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7"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4" borderId="21" xfId="0" applyFont="1" applyFill="1" applyBorder="1" applyAlignment="1">
      <alignment horizontal="center" vertical="top" wrapText="1"/>
    </xf>
    <xf numFmtId="0" fontId="1" fillId="4" borderId="3" xfId="0" applyFont="1" applyFill="1" applyBorder="1" applyAlignment="1">
      <alignment horizontal="center" vertical="top" wrapText="1"/>
    </xf>
    <xf numFmtId="49" fontId="1" fillId="0" borderId="41" xfId="0" applyNumberFormat="1" applyFont="1" applyFill="1" applyBorder="1" applyAlignment="1">
      <alignment horizontal="center" vertical="top" wrapText="1"/>
    </xf>
    <xf numFmtId="49" fontId="1" fillId="0" borderId="38" xfId="0" applyNumberFormat="1" applyFont="1" applyFill="1" applyBorder="1" applyAlignment="1">
      <alignment horizontal="center" vertical="top" wrapText="1"/>
    </xf>
    <xf numFmtId="0" fontId="11" fillId="4" borderId="23"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0" borderId="17" xfId="0" applyFont="1" applyFill="1" applyBorder="1" applyAlignment="1">
      <alignment horizontal="center" vertical="center" wrapText="1"/>
    </xf>
    <xf numFmtId="0" fontId="1" fillId="4" borderId="22"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1" fillId="0" borderId="16" xfId="0" applyFont="1" applyFill="1" applyBorder="1" applyAlignment="1">
      <alignment horizontal="left" vertical="top" wrapText="1"/>
    </xf>
    <xf numFmtId="0" fontId="7" fillId="0" borderId="8"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Fill="1" applyBorder="1" applyAlignment="1">
      <alignment horizontal="center" vertical="top" wrapText="1"/>
    </xf>
    <xf numFmtId="0" fontId="1" fillId="4" borderId="22" xfId="0" applyFont="1" applyFill="1" applyBorder="1" applyAlignment="1">
      <alignment horizontal="left" vertical="top" wrapText="1"/>
    </xf>
    <xf numFmtId="0" fontId="1" fillId="4" borderId="16" xfId="0" applyFont="1" applyFill="1" applyBorder="1" applyAlignment="1">
      <alignment horizontal="left" vertical="top" wrapText="1"/>
    </xf>
    <xf numFmtId="0" fontId="3" fillId="4" borderId="21" xfId="0" applyFont="1" applyFill="1" applyBorder="1" applyAlignment="1">
      <alignment horizontal="left" vertical="top" wrapText="1"/>
    </xf>
    <xf numFmtId="0" fontId="3" fillId="4" borderId="17" xfId="0" applyFont="1" applyFill="1" applyBorder="1" applyAlignment="1">
      <alignment horizontal="left"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17" xfId="0" applyFont="1" applyFill="1" applyBorder="1" applyAlignment="1">
      <alignment horizontal="center" vertical="center" wrapText="1"/>
    </xf>
    <xf numFmtId="49" fontId="1" fillId="0" borderId="26" xfId="0" applyNumberFormat="1" applyFont="1" applyFill="1" applyBorder="1" applyAlignment="1">
      <alignment horizontal="left" vertical="center" wrapText="1"/>
    </xf>
    <xf numFmtId="49" fontId="1" fillId="0" borderId="25" xfId="0" applyNumberFormat="1" applyFont="1" applyFill="1" applyBorder="1" applyAlignment="1">
      <alignment horizontal="left" vertical="center" wrapText="1"/>
    </xf>
    <xf numFmtId="0" fontId="1" fillId="6" borderId="3" xfId="0" applyFont="1" applyFill="1" applyBorder="1" applyAlignment="1">
      <alignment horizontal="left" vertical="top" wrapText="1"/>
    </xf>
    <xf numFmtId="0" fontId="11" fillId="0" borderId="0" xfId="0" applyFont="1" applyBorder="1" applyAlignment="1">
      <alignment vertical="center" wrapText="1"/>
    </xf>
    <xf numFmtId="0" fontId="23" fillId="0" borderId="0" xfId="0" applyFont="1" applyBorder="1" applyAlignment="1">
      <alignment horizontal="right" vertical="center" wrapText="1"/>
    </xf>
    <xf numFmtId="0" fontId="1" fillId="0" borderId="0" xfId="0" applyFont="1" applyBorder="1" applyAlignment="1">
      <alignment horizontal="right" vertical="center" wrapText="1"/>
    </xf>
    <xf numFmtId="0" fontId="11" fillId="6" borderId="0" xfId="0" applyFont="1" applyFill="1" applyBorder="1" applyAlignment="1">
      <alignment horizontal="left" vertical="center"/>
    </xf>
    <xf numFmtId="0" fontId="1" fillId="6" borderId="1" xfId="0" applyFont="1" applyFill="1" applyBorder="1" applyAlignment="1">
      <alignment horizontal="left" vertical="top" wrapText="1"/>
    </xf>
    <xf numFmtId="0" fontId="6" fillId="0" borderId="0" xfId="0" applyFont="1" applyBorder="1" applyAlignment="1">
      <alignment horizontal="left"/>
    </xf>
    <xf numFmtId="0" fontId="6" fillId="0" borderId="0" xfId="0" applyFont="1" applyBorder="1" applyAlignment="1">
      <alignment horizontal="center"/>
    </xf>
    <xf numFmtId="49" fontId="1" fillId="0" borderId="54" xfId="0" applyNumberFormat="1" applyFont="1" applyBorder="1" applyAlignment="1">
      <alignment horizontal="center" vertical="center" wrapText="1"/>
    </xf>
    <xf numFmtId="49" fontId="1" fillId="0" borderId="28" xfId="0" applyNumberFormat="1" applyFont="1" applyBorder="1" applyAlignment="1">
      <alignment horizontal="center" vertical="center" wrapText="1"/>
    </xf>
    <xf numFmtId="0" fontId="6" fillId="0" borderId="0" xfId="0" applyFont="1" applyAlignment="1">
      <alignment horizontal="center"/>
    </xf>
    <xf numFmtId="49" fontId="1" fillId="6" borderId="1" xfId="0" applyNumberFormat="1"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3" xfId="0" applyFont="1" applyFill="1" applyBorder="1" applyAlignment="1">
      <alignment horizontal="left" vertical="top" wrapText="1"/>
    </xf>
    <xf numFmtId="0" fontId="1" fillId="6" borderId="27" xfId="0" applyFont="1" applyFill="1" applyBorder="1" applyAlignment="1">
      <alignment horizontal="left" vertical="top" wrapText="1"/>
    </xf>
    <xf numFmtId="0" fontId="1" fillId="4" borderId="27" xfId="0" applyFont="1" applyFill="1" applyBorder="1" applyAlignment="1">
      <alignment horizontal="left" vertical="top" wrapText="1"/>
    </xf>
    <xf numFmtId="0" fontId="1" fillId="4" borderId="1"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4" borderId="3" xfId="0" applyFont="1" applyFill="1" applyBorder="1" applyAlignment="1">
      <alignment horizontal="left" vertical="center" wrapText="1"/>
    </xf>
    <xf numFmtId="0" fontId="7" fillId="4" borderId="8"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1" fillId="6" borderId="48" xfId="0" applyFont="1" applyFill="1" applyBorder="1" applyAlignment="1">
      <alignment horizontal="left" vertical="top" wrapText="1"/>
    </xf>
    <xf numFmtId="0" fontId="1" fillId="6" borderId="49" xfId="0" applyFont="1" applyFill="1" applyBorder="1" applyAlignment="1">
      <alignment horizontal="left" vertical="top" wrapText="1"/>
    </xf>
    <xf numFmtId="0" fontId="3" fillId="6" borderId="8" xfId="0" applyFont="1" applyFill="1" applyBorder="1" applyAlignment="1">
      <alignment horizontal="left" vertical="top" wrapText="1"/>
    </xf>
    <xf numFmtId="0" fontId="1" fillId="11" borderId="1"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3" fillId="0" borderId="24" xfId="0" applyFont="1" applyFill="1" applyBorder="1" applyAlignment="1">
      <alignment horizontal="left" vertical="top" wrapText="1"/>
    </xf>
    <xf numFmtId="0" fontId="1" fillId="0" borderId="24" xfId="0" applyFont="1" applyBorder="1" applyAlignment="1">
      <alignment horizontal="left" vertical="top" wrapText="1"/>
    </xf>
    <xf numFmtId="0" fontId="1" fillId="6" borderId="8"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11" borderId="8"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8" xfId="0" applyFont="1" applyFill="1" applyBorder="1" applyAlignment="1">
      <alignment horizontal="center" vertical="center" wrapText="1"/>
    </xf>
    <xf numFmtId="0" fontId="1" fillId="0" borderId="39" xfId="0" applyFont="1" applyBorder="1" applyAlignment="1">
      <alignment horizontal="center" vertical="center"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1" fillId="11" borderId="14" xfId="0" applyFont="1" applyFill="1" applyBorder="1" applyAlignment="1">
      <alignment horizontal="left" vertical="center" wrapText="1"/>
    </xf>
    <xf numFmtId="0" fontId="1" fillId="11" borderId="24" xfId="0" applyFont="1" applyFill="1" applyBorder="1" applyAlignment="1">
      <alignment horizontal="left" vertical="center" wrapText="1"/>
    </xf>
    <xf numFmtId="49" fontId="1" fillId="6" borderId="36" xfId="0" applyNumberFormat="1"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1" fillId="4" borderId="8"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11" borderId="39" xfId="0" applyFont="1" applyFill="1" applyBorder="1" applyAlignment="1">
      <alignment horizontal="center" vertical="center" wrapText="1"/>
    </xf>
    <xf numFmtId="0" fontId="1" fillId="11" borderId="25" xfId="0" applyFont="1" applyFill="1" applyBorder="1" applyAlignment="1">
      <alignment horizontal="center" vertical="center" wrapText="1"/>
    </xf>
    <xf numFmtId="0" fontId="1" fillId="0" borderId="16" xfId="0" applyNumberFormat="1" applyFont="1" applyFill="1" applyBorder="1" applyAlignment="1">
      <alignment horizontal="left" vertical="top" wrapText="1"/>
    </xf>
    <xf numFmtId="0" fontId="3" fillId="0" borderId="17" xfId="0" applyFont="1" applyFill="1" applyBorder="1" applyAlignment="1">
      <alignment horizontal="left" vertical="top" wrapText="1"/>
    </xf>
    <xf numFmtId="0" fontId="1" fillId="4" borderId="14" xfId="0" applyNumberFormat="1" applyFont="1" applyFill="1" applyBorder="1" applyAlignment="1">
      <alignment horizontal="center" vertical="center" wrapText="1"/>
    </xf>
    <xf numFmtId="0" fontId="1" fillId="4" borderId="24" xfId="0" applyNumberFormat="1" applyFont="1" applyFill="1" applyBorder="1" applyAlignment="1">
      <alignment horizontal="center" vertical="center" wrapText="1"/>
    </xf>
    <xf numFmtId="0" fontId="1" fillId="6" borderId="4" xfId="0" applyFont="1" applyFill="1" applyBorder="1" applyAlignment="1">
      <alignment horizontal="left" vertical="top" wrapText="1"/>
    </xf>
    <xf numFmtId="0" fontId="1" fillId="6" borderId="11" xfId="0" applyFont="1" applyFill="1" applyBorder="1" applyAlignment="1">
      <alignment horizontal="left" vertical="top" wrapText="1"/>
    </xf>
    <xf numFmtId="0" fontId="1" fillId="6" borderId="14" xfId="0" applyNumberFormat="1" applyFont="1" applyFill="1" applyBorder="1" applyAlignment="1">
      <alignment horizontal="left" vertical="center" wrapText="1"/>
    </xf>
    <xf numFmtId="0" fontId="1" fillId="6" borderId="24" xfId="0" applyNumberFormat="1" applyFont="1" applyFill="1" applyBorder="1" applyAlignment="1">
      <alignment horizontal="left" vertical="center" wrapText="1"/>
    </xf>
    <xf numFmtId="0" fontId="7" fillId="6" borderId="2" xfId="0" applyFont="1" applyFill="1" applyBorder="1" applyAlignment="1">
      <alignment horizontal="center" vertical="top" wrapText="1"/>
    </xf>
    <xf numFmtId="0" fontId="1" fillId="6" borderId="8" xfId="0" applyFont="1" applyFill="1" applyBorder="1" applyAlignment="1">
      <alignment horizontal="center" vertical="top" wrapText="1"/>
    </xf>
    <xf numFmtId="49" fontId="1" fillId="0" borderId="36" xfId="0" applyNumberFormat="1" applyFont="1" applyFill="1" applyBorder="1" applyAlignment="1">
      <alignment horizontal="center" vertical="center" wrapText="1"/>
    </xf>
    <xf numFmtId="0" fontId="1" fillId="4" borderId="14" xfId="0" applyNumberFormat="1" applyFont="1" applyFill="1" applyBorder="1" applyAlignment="1">
      <alignment horizontal="left" vertical="top" wrapText="1"/>
    </xf>
    <xf numFmtId="0" fontId="1" fillId="4" borderId="24" xfId="0" applyNumberFormat="1" applyFont="1" applyFill="1" applyBorder="1" applyAlignment="1">
      <alignment horizontal="left" vertical="top" wrapText="1"/>
    </xf>
    <xf numFmtId="0" fontId="1" fillId="4" borderId="47"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0" borderId="17" xfId="0" applyFont="1" applyFill="1" applyBorder="1" applyAlignment="1">
      <alignment horizontal="left" vertical="center" wrapText="1"/>
    </xf>
    <xf numFmtId="0" fontId="3" fillId="0" borderId="8" xfId="0" applyFont="1" applyFill="1" applyBorder="1" applyAlignment="1">
      <alignment horizontal="left" vertical="top" wrapText="1"/>
    </xf>
    <xf numFmtId="49" fontId="1" fillId="8" borderId="39" xfId="0" applyNumberFormat="1" applyFont="1" applyFill="1" applyBorder="1" applyAlignment="1">
      <alignment horizontal="center" vertical="center" wrapText="1"/>
    </xf>
    <xf numFmtId="49" fontId="1" fillId="8" borderId="25" xfId="0" applyNumberFormat="1" applyFont="1" applyFill="1" applyBorder="1" applyAlignment="1">
      <alignment horizontal="center" vertical="center" wrapText="1"/>
    </xf>
    <xf numFmtId="49" fontId="1" fillId="0" borderId="36" xfId="0" applyNumberFormat="1" applyFont="1" applyBorder="1" applyAlignment="1">
      <alignment horizontal="center" vertical="center" wrapText="1"/>
    </xf>
    <xf numFmtId="0" fontId="5" fillId="6" borderId="0" xfId="0" applyFont="1" applyFill="1" applyBorder="1" applyAlignment="1">
      <alignment horizontal="center" vertical="center"/>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0" fontId="1" fillId="4" borderId="5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 fillId="6" borderId="26" xfId="0" applyFont="1" applyFill="1" applyBorder="1" applyAlignment="1">
      <alignment horizontal="left" vertical="center" wrapText="1"/>
    </xf>
    <xf numFmtId="0" fontId="1" fillId="6" borderId="25" xfId="0" applyFont="1" applyFill="1" applyBorder="1" applyAlignment="1">
      <alignment horizontal="left" vertical="center" wrapText="1"/>
    </xf>
    <xf numFmtId="0" fontId="1" fillId="6" borderId="14" xfId="0" applyFont="1" applyFill="1" applyBorder="1" applyAlignment="1">
      <alignment horizontal="center" vertical="top" wrapText="1"/>
    </xf>
    <xf numFmtId="0" fontId="1" fillId="6" borderId="24" xfId="0" applyFont="1" applyFill="1" applyBorder="1" applyAlignment="1">
      <alignment horizontal="center" vertical="top" wrapText="1"/>
    </xf>
    <xf numFmtId="0" fontId="1" fillId="0" borderId="1"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3" fillId="4" borderId="8" xfId="0" applyFont="1" applyFill="1" applyBorder="1" applyAlignment="1">
      <alignment horizontal="left" vertical="top" wrapText="1"/>
    </xf>
    <xf numFmtId="0" fontId="1" fillId="8" borderId="1" xfId="0" applyFont="1" applyFill="1" applyBorder="1" applyAlignment="1">
      <alignment horizontal="left" vertical="center" wrapText="1"/>
    </xf>
    <xf numFmtId="0" fontId="1" fillId="8" borderId="3" xfId="0" applyFont="1" applyFill="1" applyBorder="1" applyAlignment="1">
      <alignment horizontal="left" vertical="center" wrapText="1"/>
    </xf>
    <xf numFmtId="0" fontId="1" fillId="0" borderId="1" xfId="0" applyFont="1" applyFill="1" applyBorder="1" applyAlignment="1">
      <alignment horizontal="left" vertical="top" wrapText="1"/>
    </xf>
    <xf numFmtId="0" fontId="1" fillId="0" borderId="9" xfId="0" applyFont="1" applyFill="1" applyBorder="1" applyAlignment="1">
      <alignment horizontal="center" vertical="center" wrapText="1"/>
    </xf>
    <xf numFmtId="0" fontId="1" fillId="8" borderId="14" xfId="0" applyFont="1" applyFill="1" applyBorder="1" applyAlignment="1">
      <alignment horizontal="left" vertical="center" wrapText="1"/>
    </xf>
    <xf numFmtId="0" fontId="1" fillId="8" borderId="24" xfId="0" applyFont="1" applyFill="1" applyBorder="1" applyAlignment="1">
      <alignment horizontal="left"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0"/>
  <sheetViews>
    <sheetView tabSelected="1" view="pageBreakPreview" topLeftCell="A342" zoomScaleSheetLayoutView="100" workbookViewId="0">
      <selection activeCell="D390" sqref="D390"/>
    </sheetView>
  </sheetViews>
  <sheetFormatPr defaultRowHeight="14.4"/>
  <cols>
    <col min="1" max="1" width="87.44140625" style="82" customWidth="1"/>
    <col min="2" max="2" width="49.6640625" style="82" customWidth="1"/>
    <col min="3" max="3" width="12.44140625" style="82" customWidth="1"/>
    <col min="4" max="4" width="25.109375" style="82" customWidth="1"/>
    <col min="5" max="5" width="19" style="82" customWidth="1"/>
    <col min="6" max="6" width="14.33203125" style="82" customWidth="1"/>
    <col min="7" max="7" width="25.6640625" style="82" customWidth="1"/>
    <col min="8" max="16384" width="8.88671875" style="82"/>
  </cols>
  <sheetData>
    <row r="1" spans="1:7" ht="20.399999999999999">
      <c r="A1" s="565" t="s">
        <v>413</v>
      </c>
      <c r="B1" s="566"/>
      <c r="C1" s="566"/>
      <c r="D1" s="566"/>
      <c r="E1" s="566"/>
      <c r="F1" s="566"/>
      <c r="G1" s="567"/>
    </row>
    <row r="2" spans="1:7" ht="20.399999999999999">
      <c r="A2" s="568" t="s">
        <v>523</v>
      </c>
      <c r="B2" s="569"/>
      <c r="C2" s="569"/>
      <c r="D2" s="569"/>
      <c r="E2" s="569"/>
      <c r="F2" s="569"/>
      <c r="G2" s="85" t="s">
        <v>713</v>
      </c>
    </row>
    <row r="3" spans="1:7" ht="18">
      <c r="A3" s="570" t="s">
        <v>215</v>
      </c>
      <c r="B3" s="571"/>
      <c r="C3" s="571"/>
      <c r="D3" s="571"/>
      <c r="E3" s="571"/>
      <c r="F3" s="571"/>
      <c r="G3" s="572"/>
    </row>
    <row r="4" spans="1:7" ht="52.8" customHeight="1">
      <c r="A4" s="576" t="s">
        <v>442</v>
      </c>
      <c r="B4" s="577"/>
      <c r="C4" s="577"/>
      <c r="D4" s="577"/>
      <c r="E4" s="577"/>
      <c r="F4" s="577"/>
      <c r="G4" s="578"/>
    </row>
    <row r="5" spans="1:7" ht="15" thickBot="1">
      <c r="A5" s="573" t="s">
        <v>441</v>
      </c>
      <c r="B5" s="574"/>
      <c r="C5" s="574"/>
      <c r="D5" s="574"/>
      <c r="E5" s="574"/>
      <c r="F5" s="574"/>
      <c r="G5" s="575"/>
    </row>
    <row r="6" spans="1:7" ht="81.75" customHeight="1" thickBot="1">
      <c r="A6" s="86" t="s">
        <v>0</v>
      </c>
      <c r="B6" s="87" t="s">
        <v>261</v>
      </c>
      <c r="C6" s="87" t="s">
        <v>13</v>
      </c>
      <c r="D6" s="87" t="s">
        <v>1</v>
      </c>
      <c r="E6" s="87" t="s">
        <v>2</v>
      </c>
      <c r="F6" s="87" t="s">
        <v>3</v>
      </c>
      <c r="G6" s="88" t="s">
        <v>4</v>
      </c>
    </row>
    <row r="7" spans="1:7" ht="19.5" customHeight="1" thickBot="1">
      <c r="A7" s="89">
        <v>1</v>
      </c>
      <c r="B7" s="90">
        <v>2</v>
      </c>
      <c r="C7" s="90">
        <v>3</v>
      </c>
      <c r="D7" s="91">
        <v>4</v>
      </c>
      <c r="E7" s="90">
        <v>5</v>
      </c>
      <c r="F7" s="92">
        <v>6</v>
      </c>
      <c r="G7" s="91">
        <v>7</v>
      </c>
    </row>
    <row r="8" spans="1:7" ht="51.75" customHeight="1">
      <c r="A8" s="547" t="s">
        <v>278</v>
      </c>
      <c r="B8" s="93" t="s">
        <v>524</v>
      </c>
      <c r="C8" s="408">
        <v>2271</v>
      </c>
      <c r="D8" s="75">
        <f>4693907-348240.38</f>
        <v>4345666.62</v>
      </c>
      <c r="E8" s="469" t="s">
        <v>79</v>
      </c>
      <c r="F8" s="469" t="s">
        <v>20</v>
      </c>
      <c r="G8" s="510" t="s">
        <v>525</v>
      </c>
    </row>
    <row r="9" spans="1:7" ht="51.75" customHeight="1">
      <c r="A9" s="493"/>
      <c r="B9" s="93"/>
      <c r="C9" s="94"/>
      <c r="D9" s="51" t="s">
        <v>415</v>
      </c>
      <c r="E9" s="469"/>
      <c r="F9" s="469"/>
      <c r="G9" s="510"/>
    </row>
    <row r="10" spans="1:7" ht="39" customHeight="1">
      <c r="A10" s="492" t="s">
        <v>247</v>
      </c>
      <c r="B10" s="93"/>
      <c r="C10" s="94"/>
      <c r="D10" s="52">
        <f>699474+245036.98</f>
        <v>944510.98</v>
      </c>
      <c r="E10" s="469"/>
      <c r="F10" s="469"/>
      <c r="G10" s="510"/>
    </row>
    <row r="11" spans="1:7" ht="48" customHeight="1">
      <c r="A11" s="493"/>
      <c r="B11" s="93"/>
      <c r="C11" s="94"/>
      <c r="D11" s="51" t="s">
        <v>414</v>
      </c>
      <c r="E11" s="469"/>
      <c r="F11" s="469"/>
      <c r="G11" s="510"/>
    </row>
    <row r="12" spans="1:7" ht="39" customHeight="1">
      <c r="A12" s="547" t="s">
        <v>405</v>
      </c>
      <c r="B12" s="93"/>
      <c r="C12" s="94"/>
      <c r="D12" s="52">
        <f>439619+103203.4</f>
        <v>542822.40000000002</v>
      </c>
      <c r="E12" s="469"/>
      <c r="F12" s="469"/>
      <c r="G12" s="510"/>
    </row>
    <row r="13" spans="1:7" ht="48.75" customHeight="1">
      <c r="A13" s="493"/>
      <c r="B13" s="95"/>
      <c r="C13" s="96"/>
      <c r="D13" s="51" t="s">
        <v>416</v>
      </c>
      <c r="E13" s="463"/>
      <c r="F13" s="463"/>
      <c r="G13" s="511"/>
    </row>
    <row r="14" spans="1:7" ht="53.25" hidden="1" customHeight="1">
      <c r="A14" s="492" t="s">
        <v>246</v>
      </c>
      <c r="B14" s="97" t="s">
        <v>524</v>
      </c>
      <c r="C14" s="98">
        <v>2271</v>
      </c>
      <c r="D14" s="99">
        <v>0</v>
      </c>
      <c r="E14" s="530" t="s">
        <v>51</v>
      </c>
      <c r="F14" s="580" t="s">
        <v>15</v>
      </c>
      <c r="G14" s="100" t="s">
        <v>33</v>
      </c>
    </row>
    <row r="15" spans="1:7" ht="39.75" hidden="1" customHeight="1">
      <c r="A15" s="493"/>
      <c r="B15" s="101"/>
      <c r="C15" s="102"/>
      <c r="D15" s="103" t="s">
        <v>207</v>
      </c>
      <c r="E15" s="580"/>
      <c r="F15" s="580"/>
      <c r="G15" s="104" t="s">
        <v>194</v>
      </c>
    </row>
    <row r="16" spans="1:7" ht="39.75" hidden="1" customHeight="1">
      <c r="A16" s="492" t="s">
        <v>247</v>
      </c>
      <c r="B16" s="101"/>
      <c r="C16" s="102"/>
      <c r="D16" s="99">
        <v>0</v>
      </c>
      <c r="E16" s="580"/>
      <c r="F16" s="580"/>
      <c r="G16" s="100" t="s">
        <v>33</v>
      </c>
    </row>
    <row r="17" spans="1:7" ht="39.75" hidden="1" customHeight="1">
      <c r="A17" s="547"/>
      <c r="B17" s="101"/>
      <c r="C17" s="102"/>
      <c r="D17" s="103" t="s">
        <v>208</v>
      </c>
      <c r="E17" s="580"/>
      <c r="F17" s="580"/>
      <c r="G17" s="104" t="s">
        <v>194</v>
      </c>
    </row>
    <row r="18" spans="1:7" ht="39.75" hidden="1" customHeight="1">
      <c r="A18" s="547" t="s">
        <v>248</v>
      </c>
      <c r="B18" s="101"/>
      <c r="C18" s="102"/>
      <c r="D18" s="99">
        <v>0</v>
      </c>
      <c r="E18" s="580"/>
      <c r="F18" s="580"/>
      <c r="G18" s="100" t="s">
        <v>33</v>
      </c>
    </row>
    <row r="19" spans="1:7" ht="37.5" hidden="1" customHeight="1">
      <c r="A19" s="493"/>
      <c r="B19" s="105"/>
      <c r="C19" s="106"/>
      <c r="D19" s="103" t="s">
        <v>208</v>
      </c>
      <c r="E19" s="531"/>
      <c r="F19" s="531"/>
      <c r="G19" s="104" t="s">
        <v>194</v>
      </c>
    </row>
    <row r="20" spans="1:7" ht="17.399999999999999">
      <c r="A20" s="61" t="s">
        <v>5</v>
      </c>
      <c r="B20" s="5"/>
      <c r="C20" s="107"/>
      <c r="D20" s="108">
        <f>D8+D10+D12+D14+D16+D18</f>
        <v>5833000</v>
      </c>
      <c r="E20" s="107"/>
      <c r="F20" s="107"/>
      <c r="G20" s="109"/>
    </row>
    <row r="21" spans="1:7" ht="57" customHeight="1">
      <c r="A21" s="492" t="s">
        <v>526</v>
      </c>
      <c r="B21" s="110" t="s">
        <v>527</v>
      </c>
      <c r="C21" s="532">
        <v>2272</v>
      </c>
      <c r="D21" s="111">
        <v>290049</v>
      </c>
      <c r="E21" s="446" t="s">
        <v>79</v>
      </c>
      <c r="F21" s="462" t="s">
        <v>20</v>
      </c>
      <c r="G21" s="579" t="s">
        <v>528</v>
      </c>
    </row>
    <row r="22" spans="1:7" ht="39" customHeight="1">
      <c r="A22" s="493"/>
      <c r="B22" s="93"/>
      <c r="C22" s="533"/>
      <c r="D22" s="51" t="s">
        <v>346</v>
      </c>
      <c r="E22" s="447"/>
      <c r="F22" s="463"/>
      <c r="G22" s="511"/>
    </row>
    <row r="23" spans="1:7" ht="59.25" customHeight="1">
      <c r="A23" s="544" t="s">
        <v>529</v>
      </c>
      <c r="B23" s="486" t="s">
        <v>530</v>
      </c>
      <c r="C23" s="526">
        <v>2272</v>
      </c>
      <c r="D23" s="111">
        <v>288051</v>
      </c>
      <c r="E23" s="446" t="s">
        <v>79</v>
      </c>
      <c r="F23" s="446" t="s">
        <v>20</v>
      </c>
      <c r="G23" s="454" t="s">
        <v>417</v>
      </c>
    </row>
    <row r="24" spans="1:7" ht="43.5" customHeight="1">
      <c r="A24" s="545"/>
      <c r="B24" s="487"/>
      <c r="C24" s="527"/>
      <c r="D24" s="112" t="s">
        <v>347</v>
      </c>
      <c r="E24" s="447"/>
      <c r="F24" s="447"/>
      <c r="G24" s="455"/>
    </row>
    <row r="25" spans="1:7" ht="48" hidden="1" customHeight="1">
      <c r="A25" s="542" t="s">
        <v>531</v>
      </c>
      <c r="B25" s="97" t="s">
        <v>527</v>
      </c>
      <c r="C25" s="528">
        <v>2272</v>
      </c>
      <c r="D25" s="99">
        <v>0</v>
      </c>
      <c r="E25" s="530" t="s">
        <v>51</v>
      </c>
      <c r="F25" s="530" t="s">
        <v>20</v>
      </c>
      <c r="G25" s="563" t="s">
        <v>532</v>
      </c>
    </row>
    <row r="26" spans="1:7" ht="48" hidden="1" customHeight="1">
      <c r="A26" s="543"/>
      <c r="B26" s="101"/>
      <c r="C26" s="529"/>
      <c r="D26" s="103" t="s">
        <v>205</v>
      </c>
      <c r="E26" s="531"/>
      <c r="F26" s="531"/>
      <c r="G26" s="564"/>
    </row>
    <row r="27" spans="1:7" ht="61.5" hidden="1" customHeight="1">
      <c r="A27" s="492" t="s">
        <v>533</v>
      </c>
      <c r="B27" s="97" t="s">
        <v>534</v>
      </c>
      <c r="C27" s="528">
        <v>2272</v>
      </c>
      <c r="D27" s="99">
        <v>0</v>
      </c>
      <c r="E27" s="530" t="s">
        <v>32</v>
      </c>
      <c r="F27" s="530" t="s">
        <v>20</v>
      </c>
      <c r="G27" s="563" t="s">
        <v>535</v>
      </c>
    </row>
    <row r="28" spans="1:7" ht="51" hidden="1" customHeight="1">
      <c r="A28" s="493"/>
      <c r="B28" s="105"/>
      <c r="C28" s="529"/>
      <c r="D28" s="103" t="s">
        <v>206</v>
      </c>
      <c r="E28" s="531"/>
      <c r="F28" s="531"/>
      <c r="G28" s="564"/>
    </row>
    <row r="29" spans="1:7" ht="29.25" customHeight="1">
      <c r="A29" s="61" t="s">
        <v>6</v>
      </c>
      <c r="B29" s="5"/>
      <c r="C29" s="5"/>
      <c r="D29" s="6">
        <f>D21+D23+D25+D27</f>
        <v>578100</v>
      </c>
      <c r="E29" s="5"/>
      <c r="F29" s="5"/>
      <c r="G29" s="62"/>
    </row>
    <row r="30" spans="1:7" ht="41.25" hidden="1" customHeight="1">
      <c r="A30" s="492" t="s">
        <v>257</v>
      </c>
      <c r="B30" s="113" t="s">
        <v>536</v>
      </c>
      <c r="C30" s="114">
        <v>2273</v>
      </c>
      <c r="D30" s="23">
        <v>0</v>
      </c>
      <c r="E30" s="54" t="s">
        <v>537</v>
      </c>
      <c r="F30" s="115" t="s">
        <v>255</v>
      </c>
      <c r="G30" s="561" t="s">
        <v>538</v>
      </c>
    </row>
    <row r="31" spans="1:7" ht="57.75" hidden="1" customHeight="1">
      <c r="A31" s="493"/>
      <c r="B31" s="116"/>
      <c r="C31" s="117"/>
      <c r="D31" s="51" t="s">
        <v>317</v>
      </c>
      <c r="E31" s="118"/>
      <c r="F31" s="119"/>
      <c r="G31" s="562"/>
    </row>
    <row r="32" spans="1:7" ht="57.75" customHeight="1">
      <c r="A32" s="542" t="s">
        <v>257</v>
      </c>
      <c r="B32" s="120" t="s">
        <v>536</v>
      </c>
      <c r="C32" s="121">
        <v>2273</v>
      </c>
      <c r="D32" s="122">
        <v>10052017.59</v>
      </c>
      <c r="E32" s="123" t="s">
        <v>537</v>
      </c>
      <c r="F32" s="124" t="s">
        <v>318</v>
      </c>
      <c r="G32" s="514" t="s">
        <v>539</v>
      </c>
    </row>
    <row r="33" spans="1:7" ht="53.25" customHeight="1" thickBot="1">
      <c r="A33" s="543"/>
      <c r="B33" s="125"/>
      <c r="C33" s="126"/>
      <c r="D33" s="103" t="s">
        <v>449</v>
      </c>
      <c r="E33" s="125" t="s">
        <v>308</v>
      </c>
      <c r="F33" s="127"/>
      <c r="G33" s="515"/>
    </row>
    <row r="34" spans="1:7" ht="123" hidden="1" customHeight="1">
      <c r="A34" s="512" t="s">
        <v>306</v>
      </c>
      <c r="B34" s="128" t="s">
        <v>307</v>
      </c>
      <c r="C34" s="117">
        <v>2273</v>
      </c>
      <c r="D34" s="17">
        <v>0</v>
      </c>
      <c r="E34" s="128" t="s">
        <v>301</v>
      </c>
      <c r="F34" s="129" t="s">
        <v>143</v>
      </c>
      <c r="G34" s="130" t="s">
        <v>316</v>
      </c>
    </row>
    <row r="35" spans="1:7" ht="60.75" hidden="1" customHeight="1">
      <c r="A35" s="546"/>
      <c r="B35" s="128"/>
      <c r="C35" s="117"/>
      <c r="D35" s="51" t="s">
        <v>309</v>
      </c>
      <c r="E35" s="16" t="s">
        <v>308</v>
      </c>
      <c r="F35" s="129"/>
      <c r="G35" s="130"/>
    </row>
    <row r="36" spans="1:7" ht="44.25" hidden="1" customHeight="1">
      <c r="A36" s="547" t="s">
        <v>251</v>
      </c>
      <c r="B36" s="16"/>
      <c r="C36" s="117"/>
      <c r="D36" s="111">
        <v>0</v>
      </c>
      <c r="E36" s="128"/>
      <c r="F36" s="129"/>
      <c r="G36" s="130"/>
    </row>
    <row r="37" spans="1:7" ht="43.5" hidden="1" customHeight="1">
      <c r="A37" s="493"/>
      <c r="B37" s="116"/>
      <c r="C37" s="131"/>
      <c r="D37" s="51" t="s">
        <v>216</v>
      </c>
      <c r="E37" s="128"/>
      <c r="F37" s="129"/>
      <c r="G37" s="130"/>
    </row>
    <row r="38" spans="1:7" ht="58.5" hidden="1" customHeight="1">
      <c r="A38" s="492" t="s">
        <v>252</v>
      </c>
      <c r="B38" s="352" t="s">
        <v>540</v>
      </c>
      <c r="C38" s="390">
        <v>2273</v>
      </c>
      <c r="D38" s="17">
        <v>0</v>
      </c>
      <c r="E38" s="128"/>
      <c r="F38" s="129"/>
      <c r="G38" s="130"/>
    </row>
    <row r="39" spans="1:7" ht="42" hidden="1" customHeight="1" thickBot="1">
      <c r="A39" s="548"/>
      <c r="B39" s="132"/>
      <c r="C39" s="133"/>
      <c r="D39" s="51" t="s">
        <v>217</v>
      </c>
      <c r="E39" s="134"/>
      <c r="F39" s="135"/>
      <c r="G39" s="136"/>
    </row>
    <row r="40" spans="1:7" ht="56.25" hidden="1" customHeight="1">
      <c r="A40" s="549" t="s">
        <v>249</v>
      </c>
      <c r="B40" s="581" t="s">
        <v>541</v>
      </c>
      <c r="C40" s="137">
        <v>2273</v>
      </c>
      <c r="D40" s="46">
        <v>0</v>
      </c>
      <c r="E40" s="584" t="s">
        <v>39</v>
      </c>
      <c r="F40" s="138" t="s">
        <v>256</v>
      </c>
      <c r="G40" s="139" t="s">
        <v>30</v>
      </c>
    </row>
    <row r="41" spans="1:7" ht="38.25" hidden="1" customHeight="1">
      <c r="A41" s="550"/>
      <c r="B41" s="582"/>
      <c r="C41" s="140"/>
      <c r="D41" s="141" t="s">
        <v>218</v>
      </c>
      <c r="E41" s="584"/>
      <c r="F41" s="142"/>
      <c r="G41" s="143" t="s">
        <v>192</v>
      </c>
    </row>
    <row r="42" spans="1:7" ht="54.75" hidden="1" customHeight="1">
      <c r="A42" s="549" t="s">
        <v>250</v>
      </c>
      <c r="B42" s="582"/>
      <c r="C42" s="144">
        <v>2273</v>
      </c>
      <c r="D42" s="45">
        <v>0</v>
      </c>
      <c r="E42" s="584"/>
      <c r="F42" s="145" t="s">
        <v>256</v>
      </c>
      <c r="G42" s="146" t="s">
        <v>30</v>
      </c>
    </row>
    <row r="43" spans="1:7" ht="36.75" hidden="1" customHeight="1">
      <c r="A43" s="551"/>
      <c r="B43" s="582"/>
      <c r="C43" s="140"/>
      <c r="D43" s="141" t="s">
        <v>219</v>
      </c>
      <c r="E43" s="584"/>
      <c r="F43" s="142"/>
      <c r="G43" s="143"/>
    </row>
    <row r="44" spans="1:7" ht="54" hidden="1" customHeight="1">
      <c r="A44" s="551" t="s">
        <v>251</v>
      </c>
      <c r="B44" s="582"/>
      <c r="C44" s="144"/>
      <c r="D44" s="45">
        <v>0</v>
      </c>
      <c r="E44" s="584"/>
      <c r="F44" s="145" t="s">
        <v>20</v>
      </c>
      <c r="G44" s="146" t="s">
        <v>30</v>
      </c>
    </row>
    <row r="45" spans="1:7" ht="31.5" hidden="1" customHeight="1">
      <c r="A45" s="550"/>
      <c r="B45" s="582"/>
      <c r="C45" s="140">
        <v>2273</v>
      </c>
      <c r="D45" s="141" t="s">
        <v>220</v>
      </c>
      <c r="E45" s="584"/>
      <c r="F45" s="142"/>
      <c r="G45" s="143"/>
    </row>
    <row r="46" spans="1:7" ht="65.25" hidden="1" customHeight="1">
      <c r="A46" s="549" t="s">
        <v>252</v>
      </c>
      <c r="B46" s="582"/>
      <c r="C46" s="137">
        <v>2273</v>
      </c>
      <c r="D46" s="46">
        <v>0</v>
      </c>
      <c r="E46" s="584"/>
      <c r="F46" s="138" t="s">
        <v>20</v>
      </c>
      <c r="G46" s="146" t="s">
        <v>30</v>
      </c>
    </row>
    <row r="47" spans="1:7" ht="33" hidden="1" customHeight="1" thickBot="1">
      <c r="A47" s="555"/>
      <c r="B47" s="583"/>
      <c r="C47" s="147"/>
      <c r="D47" s="148" t="s">
        <v>221</v>
      </c>
      <c r="E47" s="585"/>
      <c r="F47" s="149"/>
      <c r="G47" s="150"/>
    </row>
    <row r="48" spans="1:7" ht="54.75" customHeight="1">
      <c r="A48" s="556" t="s">
        <v>420</v>
      </c>
      <c r="B48" s="151" t="s">
        <v>542</v>
      </c>
      <c r="C48" s="152">
        <v>2273</v>
      </c>
      <c r="D48" s="50">
        <v>7105.91</v>
      </c>
      <c r="E48" s="557" t="s">
        <v>418</v>
      </c>
      <c r="F48" s="384" t="s">
        <v>21</v>
      </c>
      <c r="G48" s="153" t="s">
        <v>543</v>
      </c>
    </row>
    <row r="49" spans="1:7" ht="48" customHeight="1">
      <c r="A49" s="493"/>
      <c r="B49" s="95"/>
      <c r="C49" s="391"/>
      <c r="D49" s="51" t="s">
        <v>419</v>
      </c>
      <c r="E49" s="463"/>
      <c r="F49" s="341"/>
      <c r="G49" s="154"/>
    </row>
    <row r="50" spans="1:7" ht="44.25" customHeight="1">
      <c r="A50" s="546" t="s">
        <v>428</v>
      </c>
      <c r="B50" s="462" t="s">
        <v>434</v>
      </c>
      <c r="C50" s="592">
        <v>2273</v>
      </c>
      <c r="D50" s="76">
        <v>27646.92</v>
      </c>
      <c r="E50" s="458" t="s">
        <v>418</v>
      </c>
      <c r="F50" s="469" t="s">
        <v>21</v>
      </c>
      <c r="G50" s="510" t="s">
        <v>30</v>
      </c>
    </row>
    <row r="51" spans="1:7" ht="35.25" customHeight="1">
      <c r="A51" s="513"/>
      <c r="B51" s="469"/>
      <c r="C51" s="593"/>
      <c r="D51" s="51" t="s">
        <v>431</v>
      </c>
      <c r="E51" s="458"/>
      <c r="F51" s="463"/>
      <c r="G51" s="511"/>
    </row>
    <row r="52" spans="1:7" ht="38.25" customHeight="1">
      <c r="A52" s="492" t="s">
        <v>432</v>
      </c>
      <c r="B52" s="469"/>
      <c r="C52" s="390">
        <v>2273</v>
      </c>
      <c r="D52" s="52">
        <v>1510978.82</v>
      </c>
      <c r="E52" s="458" t="s">
        <v>418</v>
      </c>
      <c r="F52" s="361" t="s">
        <v>21</v>
      </c>
      <c r="G52" s="385" t="s">
        <v>30</v>
      </c>
    </row>
    <row r="53" spans="1:7" ht="40.5" customHeight="1">
      <c r="A53" s="547"/>
      <c r="B53" s="469"/>
      <c r="C53" s="390"/>
      <c r="D53" s="51" t="s">
        <v>430</v>
      </c>
      <c r="E53" s="458"/>
      <c r="F53" s="361"/>
      <c r="G53" s="385"/>
    </row>
    <row r="54" spans="1:7" ht="25.5" customHeight="1">
      <c r="A54" s="546" t="s">
        <v>433</v>
      </c>
      <c r="B54" s="469"/>
      <c r="C54" s="390">
        <v>2273</v>
      </c>
      <c r="D54" s="75">
        <v>36862.559999999998</v>
      </c>
      <c r="E54" s="458" t="s">
        <v>418</v>
      </c>
      <c r="F54" s="361" t="s">
        <v>21</v>
      </c>
      <c r="G54" s="385" t="s">
        <v>30</v>
      </c>
    </row>
    <row r="55" spans="1:7" ht="41.25" customHeight="1" thickBot="1">
      <c r="A55" s="599"/>
      <c r="B55" s="596"/>
      <c r="C55" s="155"/>
      <c r="D55" s="156" t="s">
        <v>429</v>
      </c>
      <c r="E55" s="458"/>
      <c r="F55" s="392"/>
      <c r="G55" s="157"/>
    </row>
    <row r="56" spans="1:7" ht="40.200000000000003" customHeight="1">
      <c r="A56" s="546" t="s">
        <v>448</v>
      </c>
      <c r="B56" s="557" t="s">
        <v>434</v>
      </c>
      <c r="C56" s="390">
        <v>2273</v>
      </c>
      <c r="D56" s="75">
        <v>96088.2</v>
      </c>
      <c r="E56" s="458" t="s">
        <v>418</v>
      </c>
      <c r="F56" s="361" t="s">
        <v>54</v>
      </c>
      <c r="G56" s="385" t="s">
        <v>447</v>
      </c>
    </row>
    <row r="57" spans="1:7" ht="41.25" customHeight="1" thickBot="1">
      <c r="A57" s="599"/>
      <c r="B57" s="596"/>
      <c r="C57" s="155"/>
      <c r="D57" s="156" t="s">
        <v>450</v>
      </c>
      <c r="E57" s="458"/>
      <c r="F57" s="392"/>
      <c r="G57" s="157"/>
    </row>
    <row r="58" spans="1:7" ht="18" thickBot="1">
      <c r="A58" s="158" t="s">
        <v>7</v>
      </c>
      <c r="B58" s="159"/>
      <c r="C58" s="160"/>
      <c r="D58" s="161">
        <f>D30+D34+D36+D38+D40+D42+D44+D46+D48+D50+D52+D32+D54+D56</f>
        <v>11730700</v>
      </c>
      <c r="E58" s="162"/>
      <c r="F58" s="160"/>
      <c r="G58" s="163"/>
    </row>
    <row r="59" spans="1:7" ht="43.5" hidden="1" customHeight="1">
      <c r="A59" s="597" t="s">
        <v>262</v>
      </c>
      <c r="B59" s="151" t="s">
        <v>544</v>
      </c>
      <c r="C59" s="590">
        <v>2274</v>
      </c>
      <c r="D59" s="164">
        <f>1242300-1242300</f>
        <v>0</v>
      </c>
      <c r="E59" s="525" t="s">
        <v>545</v>
      </c>
      <c r="F59" s="586" t="s">
        <v>54</v>
      </c>
      <c r="G59" s="588" t="s">
        <v>314</v>
      </c>
    </row>
    <row r="60" spans="1:7" ht="58.5" hidden="1" customHeight="1">
      <c r="A60" s="457"/>
      <c r="B60" s="95"/>
      <c r="C60" s="591"/>
      <c r="D60" s="366" t="s">
        <v>315</v>
      </c>
      <c r="E60" s="453"/>
      <c r="F60" s="587"/>
      <c r="G60" s="589"/>
    </row>
    <row r="61" spans="1:7" ht="32.25" hidden="1" customHeight="1" thickBot="1">
      <c r="A61" s="165" t="s">
        <v>31</v>
      </c>
      <c r="B61" s="166"/>
      <c r="C61" s="167"/>
      <c r="D61" s="168">
        <f>D59</f>
        <v>0</v>
      </c>
      <c r="E61" s="167"/>
      <c r="F61" s="167"/>
      <c r="G61" s="169"/>
    </row>
    <row r="62" spans="1:7" ht="28.5" customHeight="1">
      <c r="A62" s="597" t="s">
        <v>281</v>
      </c>
      <c r="B62" s="558" t="s">
        <v>546</v>
      </c>
      <c r="C62" s="601">
        <v>2275</v>
      </c>
      <c r="D62" s="19">
        <v>124900</v>
      </c>
      <c r="E62" s="560" t="s">
        <v>547</v>
      </c>
      <c r="F62" s="470" t="s">
        <v>15</v>
      </c>
      <c r="G62" s="505" t="s">
        <v>30</v>
      </c>
    </row>
    <row r="63" spans="1:7" ht="54.75" customHeight="1" thickBot="1">
      <c r="A63" s="457"/>
      <c r="B63" s="559"/>
      <c r="C63" s="602"/>
      <c r="D63" s="10" t="s">
        <v>348</v>
      </c>
      <c r="E63" s="458"/>
      <c r="F63" s="471"/>
      <c r="G63" s="506"/>
    </row>
    <row r="64" spans="1:7" ht="30" hidden="1" customHeight="1">
      <c r="A64" s="456" t="s">
        <v>260</v>
      </c>
      <c r="B64" s="558" t="s">
        <v>548</v>
      </c>
      <c r="C64" s="170"/>
      <c r="D64" s="58">
        <v>0</v>
      </c>
      <c r="E64" s="560" t="s">
        <v>547</v>
      </c>
      <c r="F64" s="470" t="s">
        <v>54</v>
      </c>
      <c r="G64" s="505" t="s">
        <v>300</v>
      </c>
    </row>
    <row r="65" spans="1:7" ht="15.6" hidden="1" customHeight="1" thickBot="1">
      <c r="A65" s="598"/>
      <c r="B65" s="559"/>
      <c r="C65" s="171">
        <v>2275</v>
      </c>
      <c r="D65" s="10" t="s">
        <v>295</v>
      </c>
      <c r="E65" s="458"/>
      <c r="F65" s="471"/>
      <c r="G65" s="506"/>
    </row>
    <row r="66" spans="1:7" ht="18" thickBot="1">
      <c r="A66" s="172" t="s">
        <v>45</v>
      </c>
      <c r="B66" s="159"/>
      <c r="C66" s="160"/>
      <c r="D66" s="161">
        <f>D62+D64</f>
        <v>124900</v>
      </c>
      <c r="E66" s="160"/>
      <c r="F66" s="160"/>
      <c r="G66" s="173"/>
    </row>
    <row r="67" spans="1:7" ht="51.75" hidden="1" customHeight="1">
      <c r="A67" s="546" t="s">
        <v>377</v>
      </c>
      <c r="B67" s="16" t="s">
        <v>549</v>
      </c>
      <c r="C67" s="600">
        <v>2210</v>
      </c>
      <c r="D67" s="13">
        <v>0</v>
      </c>
      <c r="E67" s="469" t="s">
        <v>550</v>
      </c>
      <c r="F67" s="603" t="s">
        <v>21</v>
      </c>
      <c r="G67" s="501" t="s">
        <v>30</v>
      </c>
    </row>
    <row r="68" spans="1:7" ht="42.75" hidden="1" customHeight="1">
      <c r="A68" s="513"/>
      <c r="B68" s="116"/>
      <c r="C68" s="489"/>
      <c r="D68" s="11" t="s">
        <v>131</v>
      </c>
      <c r="E68" s="463"/>
      <c r="F68" s="479"/>
      <c r="G68" s="477"/>
    </row>
    <row r="69" spans="1:7" ht="40.5" hidden="1" customHeight="1">
      <c r="A69" s="512" t="s">
        <v>63</v>
      </c>
      <c r="B69" s="113" t="s">
        <v>551</v>
      </c>
      <c r="C69" s="488">
        <v>2210</v>
      </c>
      <c r="D69" s="17">
        <v>0</v>
      </c>
      <c r="E69" s="469" t="s">
        <v>10</v>
      </c>
      <c r="F69" s="478" t="s">
        <v>20</v>
      </c>
      <c r="G69" s="476" t="s">
        <v>33</v>
      </c>
    </row>
    <row r="70" spans="1:7" ht="36.75" hidden="1" customHeight="1">
      <c r="A70" s="513"/>
      <c r="B70" s="116"/>
      <c r="C70" s="489"/>
      <c r="D70" s="2" t="s">
        <v>132</v>
      </c>
      <c r="E70" s="463"/>
      <c r="F70" s="479"/>
      <c r="G70" s="477"/>
    </row>
    <row r="71" spans="1:7" ht="24.75" hidden="1" customHeight="1">
      <c r="A71" s="383" t="s">
        <v>62</v>
      </c>
      <c r="B71" s="113" t="s">
        <v>551</v>
      </c>
      <c r="C71" s="408">
        <v>2210</v>
      </c>
      <c r="D71" s="17">
        <v>0</v>
      </c>
      <c r="E71" s="469" t="s">
        <v>10</v>
      </c>
      <c r="F71" s="478" t="s">
        <v>21</v>
      </c>
      <c r="G71" s="476" t="s">
        <v>33</v>
      </c>
    </row>
    <row r="72" spans="1:7" ht="30" hidden="1" customHeight="1">
      <c r="A72" s="383"/>
      <c r="B72" s="116"/>
      <c r="C72" s="408"/>
      <c r="D72" s="2" t="s">
        <v>133</v>
      </c>
      <c r="E72" s="463"/>
      <c r="F72" s="479"/>
      <c r="G72" s="477"/>
    </row>
    <row r="73" spans="1:7" ht="30.75" hidden="1" customHeight="1">
      <c r="A73" s="512" t="s">
        <v>58</v>
      </c>
      <c r="B73" s="16" t="s">
        <v>122</v>
      </c>
      <c r="C73" s="349">
        <v>2210</v>
      </c>
      <c r="D73" s="23">
        <v>0</v>
      </c>
      <c r="E73" s="469" t="s">
        <v>10</v>
      </c>
      <c r="F73" s="478" t="s">
        <v>20</v>
      </c>
      <c r="G73" s="476" t="s">
        <v>30</v>
      </c>
    </row>
    <row r="74" spans="1:7" ht="37.5" hidden="1" customHeight="1">
      <c r="A74" s="513"/>
      <c r="B74" s="116"/>
      <c r="C74" s="350"/>
      <c r="D74" s="4" t="s">
        <v>60</v>
      </c>
      <c r="E74" s="463"/>
      <c r="F74" s="479"/>
      <c r="G74" s="477"/>
    </row>
    <row r="75" spans="1:7" ht="25.5" customHeight="1">
      <c r="A75" s="512" t="s">
        <v>376</v>
      </c>
      <c r="B75" s="174" t="s">
        <v>552</v>
      </c>
      <c r="C75" s="175">
        <v>2210</v>
      </c>
      <c r="D75" s="15">
        <v>169200</v>
      </c>
      <c r="E75" s="478" t="s">
        <v>553</v>
      </c>
      <c r="F75" s="345" t="s">
        <v>55</v>
      </c>
      <c r="G75" s="412" t="s">
        <v>30</v>
      </c>
    </row>
    <row r="76" spans="1:7" ht="30.75" customHeight="1">
      <c r="A76" s="513"/>
      <c r="B76" s="176"/>
      <c r="C76" s="177"/>
      <c r="D76" s="14" t="s">
        <v>403</v>
      </c>
      <c r="E76" s="479"/>
      <c r="F76" s="346"/>
      <c r="G76" s="413"/>
    </row>
    <row r="77" spans="1:7" ht="25.5" customHeight="1">
      <c r="A77" s="512" t="s">
        <v>366</v>
      </c>
      <c r="B77" s="174" t="s">
        <v>554</v>
      </c>
      <c r="C77" s="175">
        <v>2210</v>
      </c>
      <c r="D77" s="15">
        <v>168000</v>
      </c>
      <c r="E77" s="478" t="s">
        <v>553</v>
      </c>
      <c r="F77" s="345" t="s">
        <v>55</v>
      </c>
      <c r="G77" s="412" t="s">
        <v>30</v>
      </c>
    </row>
    <row r="78" spans="1:7" ht="25.5" customHeight="1">
      <c r="A78" s="513"/>
      <c r="B78" s="176"/>
      <c r="C78" s="177"/>
      <c r="D78" s="14" t="s">
        <v>368</v>
      </c>
      <c r="E78" s="479"/>
      <c r="F78" s="346"/>
      <c r="G78" s="413"/>
    </row>
    <row r="79" spans="1:7" ht="25.5" customHeight="1">
      <c r="A79" s="512" t="s">
        <v>367</v>
      </c>
      <c r="B79" s="174" t="s">
        <v>555</v>
      </c>
      <c r="C79" s="175">
        <v>2210</v>
      </c>
      <c r="D79" s="15">
        <v>102600</v>
      </c>
      <c r="E79" s="478" t="s">
        <v>553</v>
      </c>
      <c r="F79" s="345" t="s">
        <v>55</v>
      </c>
      <c r="G79" s="412" t="s">
        <v>30</v>
      </c>
    </row>
    <row r="80" spans="1:7" ht="29.25" customHeight="1">
      <c r="A80" s="513"/>
      <c r="B80" s="176"/>
      <c r="C80" s="177"/>
      <c r="D80" s="14" t="s">
        <v>369</v>
      </c>
      <c r="E80" s="479"/>
      <c r="F80" s="346"/>
      <c r="G80" s="413"/>
    </row>
    <row r="81" spans="1:7" ht="25.5" customHeight="1">
      <c r="A81" s="512" t="s">
        <v>363</v>
      </c>
      <c r="B81" s="174" t="s">
        <v>556</v>
      </c>
      <c r="C81" s="175">
        <v>2210</v>
      </c>
      <c r="D81" s="15">
        <v>350000</v>
      </c>
      <c r="E81" s="478" t="s">
        <v>553</v>
      </c>
      <c r="F81" s="345" t="s">
        <v>20</v>
      </c>
      <c r="G81" s="412" t="s">
        <v>30</v>
      </c>
    </row>
    <row r="82" spans="1:7" ht="33.75" customHeight="1">
      <c r="A82" s="513"/>
      <c r="B82" s="176"/>
      <c r="C82" s="177"/>
      <c r="D82" s="14" t="s">
        <v>404</v>
      </c>
      <c r="E82" s="479"/>
      <c r="F82" s="346"/>
      <c r="G82" s="413"/>
    </row>
    <row r="83" spans="1:7" ht="37.5" customHeight="1">
      <c r="A83" s="512" t="s">
        <v>357</v>
      </c>
      <c r="B83" s="174" t="s">
        <v>557</v>
      </c>
      <c r="C83" s="175">
        <v>2210</v>
      </c>
      <c r="D83" s="23">
        <v>13071.6</v>
      </c>
      <c r="E83" s="478" t="s">
        <v>425</v>
      </c>
      <c r="F83" s="345" t="s">
        <v>20</v>
      </c>
      <c r="G83" s="412" t="s">
        <v>30</v>
      </c>
    </row>
    <row r="84" spans="1:7" ht="27" customHeight="1" thickBot="1">
      <c r="A84" s="513"/>
      <c r="B84" s="176"/>
      <c r="C84" s="177"/>
      <c r="D84" s="14" t="s">
        <v>358</v>
      </c>
      <c r="E84" s="479"/>
      <c r="F84" s="346"/>
      <c r="G84" s="413"/>
    </row>
    <row r="85" spans="1:7" ht="58.5" customHeight="1">
      <c r="A85" s="450" t="s">
        <v>516</v>
      </c>
      <c r="B85" s="377" t="s">
        <v>556</v>
      </c>
      <c r="C85" s="418">
        <v>2210</v>
      </c>
      <c r="D85" s="23">
        <v>408140</v>
      </c>
      <c r="E85" s="525" t="s">
        <v>547</v>
      </c>
      <c r="F85" s="410" t="s">
        <v>125</v>
      </c>
      <c r="G85" s="339" t="s">
        <v>30</v>
      </c>
    </row>
    <row r="86" spans="1:7" ht="51" customHeight="1" thickBot="1">
      <c r="A86" s="451"/>
      <c r="B86" s="375"/>
      <c r="C86" s="178"/>
      <c r="D86" s="30" t="s">
        <v>517</v>
      </c>
      <c r="E86" s="453"/>
      <c r="F86" s="368"/>
      <c r="G86" s="179"/>
    </row>
    <row r="87" spans="1:7" ht="56.25" customHeight="1">
      <c r="A87" s="450" t="s">
        <v>355</v>
      </c>
      <c r="B87" s="180" t="s">
        <v>558</v>
      </c>
      <c r="C87" s="181">
        <v>2210</v>
      </c>
      <c r="D87" s="58">
        <v>18500</v>
      </c>
      <c r="E87" s="525" t="s">
        <v>547</v>
      </c>
      <c r="F87" s="345" t="s">
        <v>55</v>
      </c>
      <c r="G87" s="412" t="s">
        <v>30</v>
      </c>
    </row>
    <row r="88" spans="1:7" ht="42" customHeight="1">
      <c r="A88" s="451"/>
      <c r="B88" s="375"/>
      <c r="C88" s="178"/>
      <c r="D88" s="30" t="s">
        <v>352</v>
      </c>
      <c r="E88" s="453"/>
      <c r="F88" s="346"/>
      <c r="G88" s="356"/>
    </row>
    <row r="89" spans="1:7" ht="44.25" hidden="1" customHeight="1">
      <c r="A89" s="383"/>
      <c r="B89" s="180" t="s">
        <v>559</v>
      </c>
      <c r="C89" s="182">
        <v>2210</v>
      </c>
      <c r="D89" s="41">
        <v>0</v>
      </c>
      <c r="E89" s="560" t="s">
        <v>547</v>
      </c>
      <c r="F89" s="395" t="s">
        <v>55</v>
      </c>
      <c r="G89" s="414" t="s">
        <v>30</v>
      </c>
    </row>
    <row r="90" spans="1:7" ht="31.5" hidden="1" customHeight="1">
      <c r="A90" s="183"/>
      <c r="B90" s="184"/>
      <c r="C90" s="185"/>
      <c r="D90" s="30" t="s">
        <v>276</v>
      </c>
      <c r="E90" s="458"/>
      <c r="F90" s="395"/>
      <c r="G90" s="186" t="s">
        <v>185</v>
      </c>
    </row>
    <row r="91" spans="1:7" ht="45" hidden="1" customHeight="1">
      <c r="A91" s="411" t="s">
        <v>96</v>
      </c>
      <c r="B91" s="29" t="s">
        <v>95</v>
      </c>
      <c r="C91" s="410">
        <v>2210</v>
      </c>
      <c r="D91" s="111">
        <v>0</v>
      </c>
      <c r="E91" s="446" t="s">
        <v>79</v>
      </c>
      <c r="F91" s="446" t="s">
        <v>49</v>
      </c>
      <c r="G91" s="339" t="s">
        <v>30</v>
      </c>
    </row>
    <row r="92" spans="1:7" ht="45" hidden="1" customHeight="1">
      <c r="A92" s="187"/>
      <c r="B92" s="29"/>
      <c r="C92" s="368"/>
      <c r="D92" s="30" t="s">
        <v>102</v>
      </c>
      <c r="E92" s="447"/>
      <c r="F92" s="447"/>
      <c r="G92" s="179"/>
    </row>
    <row r="93" spans="1:7" ht="37.5" hidden="1" customHeight="1">
      <c r="A93" s="188" t="s">
        <v>154</v>
      </c>
      <c r="B93" s="18" t="s">
        <v>153</v>
      </c>
      <c r="C93" s="361"/>
      <c r="D93" s="60">
        <v>0</v>
      </c>
      <c r="E93" s="478" t="s">
        <v>79</v>
      </c>
      <c r="F93" s="395" t="s">
        <v>49</v>
      </c>
      <c r="G93" s="579" t="s">
        <v>30</v>
      </c>
    </row>
    <row r="94" spans="1:7" ht="37.5" hidden="1" customHeight="1">
      <c r="A94" s="188"/>
      <c r="B94" s="189"/>
      <c r="C94" s="361"/>
      <c r="D94" s="30" t="s">
        <v>135</v>
      </c>
      <c r="E94" s="479"/>
      <c r="F94" s="395"/>
      <c r="G94" s="511"/>
    </row>
    <row r="95" spans="1:7" ht="26.25" hidden="1" customHeight="1">
      <c r="A95" s="594" t="s">
        <v>98</v>
      </c>
      <c r="B95" s="18" t="s">
        <v>40</v>
      </c>
      <c r="C95" s="478">
        <v>2210</v>
      </c>
      <c r="D95" s="111">
        <f>97839-22093.39-9829.5-45000-7350.89-906-12659.22</f>
        <v>0</v>
      </c>
      <c r="E95" s="478" t="s">
        <v>79</v>
      </c>
      <c r="F95" s="345" t="s">
        <v>111</v>
      </c>
      <c r="G95" s="412" t="s">
        <v>30</v>
      </c>
    </row>
    <row r="96" spans="1:7" ht="37.5" hidden="1" customHeight="1">
      <c r="A96" s="595"/>
      <c r="B96" s="190"/>
      <c r="C96" s="479"/>
      <c r="D96" s="30" t="s">
        <v>136</v>
      </c>
      <c r="E96" s="479"/>
      <c r="F96" s="191"/>
      <c r="G96" s="186"/>
    </row>
    <row r="97" spans="1:7" ht="28.5" hidden="1" customHeight="1">
      <c r="A97" s="594" t="s">
        <v>274</v>
      </c>
      <c r="B97" s="18" t="s">
        <v>134</v>
      </c>
      <c r="C97" s="478">
        <v>2210</v>
      </c>
      <c r="D97" s="111">
        <v>0</v>
      </c>
      <c r="E97" s="478" t="s">
        <v>79</v>
      </c>
      <c r="F97" s="345" t="s">
        <v>111</v>
      </c>
      <c r="G97" s="412" t="s">
        <v>30</v>
      </c>
    </row>
    <row r="98" spans="1:7" ht="37.5" hidden="1" customHeight="1">
      <c r="A98" s="595"/>
      <c r="B98" s="190"/>
      <c r="C98" s="479"/>
      <c r="D98" s="30" t="s">
        <v>275</v>
      </c>
      <c r="E98" s="479"/>
      <c r="F98" s="191"/>
      <c r="G98" s="186"/>
    </row>
    <row r="99" spans="1:7" ht="37.5" hidden="1" customHeight="1">
      <c r="A99" s="594" t="s">
        <v>121</v>
      </c>
      <c r="B99" s="18" t="s">
        <v>100</v>
      </c>
      <c r="C99" s="478">
        <v>2210</v>
      </c>
      <c r="D99" s="111">
        <v>0</v>
      </c>
      <c r="E99" s="478" t="s">
        <v>79</v>
      </c>
      <c r="F99" s="345" t="s">
        <v>111</v>
      </c>
      <c r="G99" s="412" t="s">
        <v>30</v>
      </c>
    </row>
    <row r="100" spans="1:7" ht="37.5" hidden="1" customHeight="1">
      <c r="A100" s="595"/>
      <c r="B100" s="190"/>
      <c r="C100" s="479"/>
      <c r="D100" s="30" t="s">
        <v>120</v>
      </c>
      <c r="E100" s="479"/>
      <c r="F100" s="191"/>
      <c r="G100" s="186"/>
    </row>
    <row r="101" spans="1:7" ht="37.5" hidden="1" customHeight="1">
      <c r="A101" s="393" t="s">
        <v>114</v>
      </c>
      <c r="B101" s="36" t="s">
        <v>115</v>
      </c>
      <c r="C101" s="345">
        <v>2210</v>
      </c>
      <c r="D101" s="111">
        <v>0</v>
      </c>
      <c r="E101" s="478" t="s">
        <v>79</v>
      </c>
      <c r="F101" s="345" t="s">
        <v>111</v>
      </c>
      <c r="G101" s="412" t="s">
        <v>30</v>
      </c>
    </row>
    <row r="102" spans="1:7" ht="25.5" hidden="1" customHeight="1">
      <c r="A102" s="394"/>
      <c r="B102" s="190"/>
      <c r="C102" s="346"/>
      <c r="D102" s="30" t="s">
        <v>116</v>
      </c>
      <c r="E102" s="479"/>
      <c r="F102" s="191"/>
      <c r="G102" s="186"/>
    </row>
    <row r="103" spans="1:7" ht="37.5" hidden="1" customHeight="1">
      <c r="A103" s="411" t="s">
        <v>97</v>
      </c>
      <c r="B103" s="29" t="s">
        <v>93</v>
      </c>
      <c r="C103" s="410">
        <v>2210</v>
      </c>
      <c r="D103" s="35">
        <v>0</v>
      </c>
      <c r="E103" s="649" t="s">
        <v>79</v>
      </c>
      <c r="F103" s="649" t="s">
        <v>49</v>
      </c>
      <c r="G103" s="192" t="s">
        <v>30</v>
      </c>
    </row>
    <row r="104" spans="1:7" ht="37.5" hidden="1" customHeight="1">
      <c r="A104" s="354"/>
      <c r="B104" s="193"/>
      <c r="C104" s="368"/>
      <c r="D104" s="30" t="s">
        <v>94</v>
      </c>
      <c r="E104" s="447"/>
      <c r="F104" s="447"/>
      <c r="G104" s="179"/>
    </row>
    <row r="105" spans="1:7" ht="37.5" hidden="1" customHeight="1">
      <c r="A105" s="594" t="s">
        <v>101</v>
      </c>
      <c r="B105" s="18" t="s">
        <v>100</v>
      </c>
      <c r="C105" s="478">
        <v>2210</v>
      </c>
      <c r="D105" s="111">
        <v>0</v>
      </c>
      <c r="E105" s="478" t="s">
        <v>79</v>
      </c>
      <c r="F105" s="345" t="s">
        <v>49</v>
      </c>
      <c r="G105" s="412" t="s">
        <v>30</v>
      </c>
    </row>
    <row r="106" spans="1:7" ht="37.5" hidden="1" customHeight="1">
      <c r="A106" s="595"/>
      <c r="B106" s="190"/>
      <c r="C106" s="479"/>
      <c r="D106" s="30" t="s">
        <v>99</v>
      </c>
      <c r="E106" s="479"/>
      <c r="F106" s="191"/>
      <c r="G106" s="186"/>
    </row>
    <row r="107" spans="1:7" ht="27.75" hidden="1" customHeight="1">
      <c r="A107" s="512" t="s">
        <v>359</v>
      </c>
      <c r="B107" s="174" t="s">
        <v>560</v>
      </c>
      <c r="C107" s="345">
        <v>2210</v>
      </c>
      <c r="D107" s="23">
        <v>0</v>
      </c>
      <c r="E107" s="478" t="s">
        <v>51</v>
      </c>
      <c r="F107" s="345" t="s">
        <v>20</v>
      </c>
      <c r="G107" s="476" t="s">
        <v>30</v>
      </c>
    </row>
    <row r="108" spans="1:7" ht="37.5" hidden="1" customHeight="1">
      <c r="A108" s="513"/>
      <c r="B108" s="194"/>
      <c r="C108" s="195"/>
      <c r="D108" s="43" t="s">
        <v>137</v>
      </c>
      <c r="E108" s="479"/>
      <c r="F108" s="191"/>
      <c r="G108" s="477"/>
    </row>
    <row r="109" spans="1:7" ht="37.5" hidden="1" customHeight="1">
      <c r="A109" s="512" t="s">
        <v>302</v>
      </c>
      <c r="B109" s="196" t="s">
        <v>561</v>
      </c>
      <c r="C109" s="478">
        <v>2210</v>
      </c>
      <c r="D109" s="111">
        <v>0</v>
      </c>
      <c r="E109" s="478" t="s">
        <v>301</v>
      </c>
      <c r="F109" s="478" t="s">
        <v>125</v>
      </c>
      <c r="G109" s="412" t="s">
        <v>30</v>
      </c>
    </row>
    <row r="110" spans="1:7" ht="37.5" hidden="1" customHeight="1">
      <c r="A110" s="647"/>
      <c r="B110" s="190"/>
      <c r="C110" s="479"/>
      <c r="D110" s="42" t="s">
        <v>312</v>
      </c>
      <c r="E110" s="479"/>
      <c r="F110" s="479"/>
      <c r="G110" s="348"/>
    </row>
    <row r="111" spans="1:7" ht="37.5" hidden="1" customHeight="1">
      <c r="A111" s="406" t="s">
        <v>41</v>
      </c>
      <c r="B111" s="197" t="s">
        <v>562</v>
      </c>
      <c r="C111" s="395">
        <v>2210</v>
      </c>
      <c r="D111" s="23">
        <f>73600-73600</f>
        <v>0</v>
      </c>
      <c r="E111" s="478" t="s">
        <v>301</v>
      </c>
      <c r="F111" s="395" t="s">
        <v>20</v>
      </c>
      <c r="G111" s="412" t="s">
        <v>30</v>
      </c>
    </row>
    <row r="112" spans="1:7" ht="37.5" hidden="1" customHeight="1">
      <c r="A112" s="183"/>
      <c r="B112" s="184"/>
      <c r="C112" s="395"/>
      <c r="D112" s="30" t="s">
        <v>42</v>
      </c>
      <c r="E112" s="479"/>
      <c r="F112" s="395"/>
      <c r="G112" s="348"/>
    </row>
    <row r="113" spans="1:7" ht="54.75" customHeight="1">
      <c r="A113" s="594" t="s">
        <v>406</v>
      </c>
      <c r="B113" s="197" t="s">
        <v>563</v>
      </c>
      <c r="C113" s="198">
        <v>2210</v>
      </c>
      <c r="D113" s="58">
        <v>296400</v>
      </c>
      <c r="E113" s="478" t="s">
        <v>564</v>
      </c>
      <c r="F113" s="345" t="s">
        <v>15</v>
      </c>
      <c r="G113" s="412" t="s">
        <v>30</v>
      </c>
    </row>
    <row r="114" spans="1:7" ht="45" customHeight="1" thickBot="1">
      <c r="A114" s="648"/>
      <c r="B114" s="199"/>
      <c r="C114" s="200"/>
      <c r="D114" s="30" t="s">
        <v>356</v>
      </c>
      <c r="E114" s="479"/>
      <c r="F114" s="346"/>
      <c r="G114" s="348"/>
    </row>
    <row r="115" spans="1:7" ht="37.5" hidden="1" customHeight="1">
      <c r="A115" s="393" t="s">
        <v>69</v>
      </c>
      <c r="B115" s="197" t="s">
        <v>68</v>
      </c>
      <c r="C115" s="198">
        <v>2210</v>
      </c>
      <c r="D115" s="58">
        <v>0</v>
      </c>
      <c r="E115" s="478" t="s">
        <v>51</v>
      </c>
      <c r="F115" s="345" t="s">
        <v>54</v>
      </c>
      <c r="G115" s="412" t="s">
        <v>30</v>
      </c>
    </row>
    <row r="116" spans="1:7" ht="37.5" hidden="1" customHeight="1">
      <c r="A116" s="409"/>
      <c r="B116" s="199"/>
      <c r="C116" s="200"/>
      <c r="D116" s="30" t="s">
        <v>138</v>
      </c>
      <c r="E116" s="479"/>
      <c r="F116" s="346"/>
      <c r="G116" s="356"/>
    </row>
    <row r="117" spans="1:7" ht="39" hidden="1" customHeight="1">
      <c r="A117" s="544" t="s">
        <v>258</v>
      </c>
      <c r="B117" s="486" t="s">
        <v>565</v>
      </c>
      <c r="C117" s="472">
        <v>2210</v>
      </c>
      <c r="D117" s="58">
        <v>0</v>
      </c>
      <c r="E117" s="446" t="s">
        <v>79</v>
      </c>
      <c r="F117" s="446" t="s">
        <v>54</v>
      </c>
      <c r="G117" s="454" t="s">
        <v>30</v>
      </c>
    </row>
    <row r="118" spans="1:7" ht="28.5" hidden="1" customHeight="1">
      <c r="A118" s="545"/>
      <c r="B118" s="487"/>
      <c r="C118" s="473"/>
      <c r="D118" s="59" t="s">
        <v>259</v>
      </c>
      <c r="E118" s="447"/>
      <c r="F118" s="447"/>
      <c r="G118" s="455"/>
    </row>
    <row r="119" spans="1:7" ht="24.75" hidden="1" customHeight="1">
      <c r="A119" s="450" t="s">
        <v>43</v>
      </c>
      <c r="B119" s="24" t="s">
        <v>566</v>
      </c>
      <c r="C119" s="201">
        <v>2210</v>
      </c>
      <c r="D119" s="23">
        <v>0</v>
      </c>
      <c r="E119" s="446" t="s">
        <v>51</v>
      </c>
      <c r="F119" s="446" t="s">
        <v>20</v>
      </c>
      <c r="G119" s="454" t="s">
        <v>44</v>
      </c>
    </row>
    <row r="120" spans="1:7" ht="37.5" hidden="1" customHeight="1">
      <c r="A120" s="451"/>
      <c r="B120" s="202"/>
      <c r="C120" s="203"/>
      <c r="D120" s="43" t="s">
        <v>139</v>
      </c>
      <c r="E120" s="447"/>
      <c r="F120" s="447"/>
      <c r="G120" s="455"/>
    </row>
    <row r="121" spans="1:7" ht="37.5" hidden="1" customHeight="1">
      <c r="A121" s="450" t="s">
        <v>59</v>
      </c>
      <c r="B121" s="24" t="s">
        <v>567</v>
      </c>
      <c r="C121" s="472">
        <v>2210</v>
      </c>
      <c r="D121" s="23">
        <v>0</v>
      </c>
      <c r="E121" s="446" t="s">
        <v>141</v>
      </c>
      <c r="F121" s="446" t="s">
        <v>20</v>
      </c>
      <c r="G121" s="454" t="s">
        <v>33</v>
      </c>
    </row>
    <row r="122" spans="1:7" ht="29.25" hidden="1" customHeight="1" thickBot="1">
      <c r="A122" s="451"/>
      <c r="B122" s="202"/>
      <c r="C122" s="473"/>
      <c r="D122" s="43" t="s">
        <v>140</v>
      </c>
      <c r="E122" s="447"/>
      <c r="F122" s="447"/>
      <c r="G122" s="455"/>
    </row>
    <row r="123" spans="1:7" ht="29.25" customHeight="1">
      <c r="A123" s="450" t="s">
        <v>289</v>
      </c>
      <c r="B123" s="81" t="s">
        <v>568</v>
      </c>
      <c r="C123" s="201">
        <v>2210</v>
      </c>
      <c r="D123" s="23">
        <v>79000</v>
      </c>
      <c r="E123" s="525" t="s">
        <v>502</v>
      </c>
      <c r="F123" s="446" t="s">
        <v>48</v>
      </c>
      <c r="G123" s="454" t="s">
        <v>33</v>
      </c>
    </row>
    <row r="124" spans="1:7" ht="63" customHeight="1" thickBot="1">
      <c r="A124" s="451"/>
      <c r="B124" s="204"/>
      <c r="C124" s="203"/>
      <c r="D124" s="30" t="s">
        <v>354</v>
      </c>
      <c r="E124" s="453"/>
      <c r="F124" s="447"/>
      <c r="G124" s="455"/>
    </row>
    <row r="125" spans="1:7" ht="29.25" customHeight="1">
      <c r="A125" s="450" t="s">
        <v>710</v>
      </c>
      <c r="B125" s="81" t="s">
        <v>711</v>
      </c>
      <c r="C125" s="201">
        <v>2210</v>
      </c>
      <c r="D125" s="23">
        <v>579600</v>
      </c>
      <c r="E125" s="452" t="s">
        <v>308</v>
      </c>
      <c r="F125" s="446" t="s">
        <v>178</v>
      </c>
      <c r="G125" s="454" t="s">
        <v>33</v>
      </c>
    </row>
    <row r="126" spans="1:7" ht="63" customHeight="1" thickBot="1">
      <c r="A126" s="451"/>
      <c r="B126" s="204"/>
      <c r="C126" s="203"/>
      <c r="D126" s="30" t="s">
        <v>712</v>
      </c>
      <c r="E126" s="453"/>
      <c r="F126" s="447"/>
      <c r="G126" s="455"/>
    </row>
    <row r="127" spans="1:7" ht="29.25" customHeight="1">
      <c r="A127" s="411" t="s">
        <v>518</v>
      </c>
      <c r="B127" s="81" t="s">
        <v>560</v>
      </c>
      <c r="C127" s="418">
        <v>2210</v>
      </c>
      <c r="D127" s="23">
        <v>87300</v>
      </c>
      <c r="E127" s="525" t="s">
        <v>502</v>
      </c>
      <c r="F127" s="446" t="s">
        <v>143</v>
      </c>
      <c r="G127" s="476" t="s">
        <v>33</v>
      </c>
    </row>
    <row r="128" spans="1:7" ht="52.5" customHeight="1" thickBot="1">
      <c r="A128" s="411"/>
      <c r="B128" s="205"/>
      <c r="C128" s="206"/>
      <c r="D128" s="30" t="s">
        <v>519</v>
      </c>
      <c r="E128" s="453"/>
      <c r="F128" s="447"/>
      <c r="G128" s="477"/>
    </row>
    <row r="129" spans="1:7" ht="63" hidden="1" customHeight="1">
      <c r="A129" s="450" t="s">
        <v>273</v>
      </c>
      <c r="B129" s="508" t="s">
        <v>569</v>
      </c>
      <c r="C129" s="472">
        <v>2210</v>
      </c>
      <c r="D129" s="23">
        <v>0</v>
      </c>
      <c r="E129" s="446" t="s">
        <v>79</v>
      </c>
      <c r="F129" s="446" t="s">
        <v>55</v>
      </c>
      <c r="G129" s="460" t="s">
        <v>323</v>
      </c>
    </row>
    <row r="130" spans="1:7" ht="63" hidden="1" customHeight="1" thickBot="1">
      <c r="A130" s="451"/>
      <c r="B130" s="509"/>
      <c r="C130" s="473"/>
      <c r="D130" s="42" t="s">
        <v>272</v>
      </c>
      <c r="E130" s="447"/>
      <c r="F130" s="447"/>
      <c r="G130" s="461"/>
    </row>
    <row r="131" spans="1:7" ht="26.25" customHeight="1">
      <c r="A131" s="450" t="s">
        <v>407</v>
      </c>
      <c r="B131" s="508" t="s">
        <v>570</v>
      </c>
      <c r="C131" s="472">
        <v>2210</v>
      </c>
      <c r="D131" s="23">
        <v>48000</v>
      </c>
      <c r="E131" s="525" t="s">
        <v>502</v>
      </c>
      <c r="F131" s="446" t="s">
        <v>48</v>
      </c>
      <c r="G131" s="460" t="s">
        <v>351</v>
      </c>
    </row>
    <row r="132" spans="1:7" ht="63" customHeight="1" thickBot="1">
      <c r="A132" s="451"/>
      <c r="B132" s="509"/>
      <c r="C132" s="473"/>
      <c r="D132" s="42" t="s">
        <v>311</v>
      </c>
      <c r="E132" s="453"/>
      <c r="F132" s="447"/>
      <c r="G132" s="461"/>
    </row>
    <row r="133" spans="1:7" ht="44.25" hidden="1" customHeight="1">
      <c r="A133" s="207" t="s">
        <v>279</v>
      </c>
      <c r="B133" s="81" t="s">
        <v>571</v>
      </c>
      <c r="C133" s="364">
        <v>2210</v>
      </c>
      <c r="D133" s="23">
        <v>0</v>
      </c>
      <c r="E133" s="525" t="s">
        <v>547</v>
      </c>
      <c r="F133" s="446" t="s">
        <v>21</v>
      </c>
      <c r="G133" s="454" t="s">
        <v>350</v>
      </c>
    </row>
    <row r="134" spans="1:7" ht="54.75" hidden="1" customHeight="1" thickBot="1">
      <c r="A134" s="208"/>
      <c r="B134" s="202"/>
      <c r="C134" s="84"/>
      <c r="D134" s="30" t="s">
        <v>310</v>
      </c>
      <c r="E134" s="453"/>
      <c r="F134" s="447"/>
      <c r="G134" s="455"/>
    </row>
    <row r="135" spans="1:7" ht="29.25" customHeight="1">
      <c r="A135" s="640" t="s">
        <v>370</v>
      </c>
      <c r="B135" s="81" t="s">
        <v>572</v>
      </c>
      <c r="C135" s="364">
        <v>2210</v>
      </c>
      <c r="D135" s="23">
        <v>1411600</v>
      </c>
      <c r="E135" s="525" t="s">
        <v>502</v>
      </c>
      <c r="F135" s="446" t="s">
        <v>21</v>
      </c>
      <c r="G135" s="454" t="s">
        <v>33</v>
      </c>
    </row>
    <row r="136" spans="1:7" ht="75" customHeight="1" thickBot="1">
      <c r="A136" s="641"/>
      <c r="B136" s="202"/>
      <c r="C136" s="84"/>
      <c r="D136" s="30" t="s">
        <v>371</v>
      </c>
      <c r="E136" s="453"/>
      <c r="F136" s="447"/>
      <c r="G136" s="455"/>
    </row>
    <row r="137" spans="1:7" ht="49.5" customHeight="1">
      <c r="A137" s="207" t="s">
        <v>372</v>
      </c>
      <c r="B137" s="81" t="s">
        <v>573</v>
      </c>
      <c r="C137" s="364">
        <v>2210</v>
      </c>
      <c r="D137" s="23">
        <v>91900</v>
      </c>
      <c r="E137" s="525" t="s">
        <v>502</v>
      </c>
      <c r="F137" s="446" t="s">
        <v>55</v>
      </c>
      <c r="G137" s="454" t="s">
        <v>503</v>
      </c>
    </row>
    <row r="138" spans="1:7" ht="49.5" customHeight="1" thickBot="1">
      <c r="A138" s="208"/>
      <c r="B138" s="83"/>
      <c r="C138" s="203"/>
      <c r="D138" s="30" t="s">
        <v>373</v>
      </c>
      <c r="E138" s="453"/>
      <c r="F138" s="447"/>
      <c r="G138" s="455"/>
    </row>
    <row r="139" spans="1:7" ht="49.5" hidden="1" customHeight="1">
      <c r="A139" s="207" t="s">
        <v>336</v>
      </c>
      <c r="B139" s="81" t="s">
        <v>574</v>
      </c>
      <c r="C139" s="201">
        <v>2210</v>
      </c>
      <c r="D139" s="23">
        <v>0</v>
      </c>
      <c r="E139" s="525" t="s">
        <v>547</v>
      </c>
      <c r="F139" s="446" t="s">
        <v>143</v>
      </c>
      <c r="G139" s="454" t="s">
        <v>190</v>
      </c>
    </row>
    <row r="140" spans="1:7" ht="49.5" hidden="1" customHeight="1">
      <c r="A140" s="208"/>
      <c r="B140" s="83"/>
      <c r="C140" s="178"/>
      <c r="D140" s="30" t="s">
        <v>180</v>
      </c>
      <c r="E140" s="453"/>
      <c r="F140" s="447"/>
      <c r="G140" s="455"/>
    </row>
    <row r="141" spans="1:7" ht="49.5" customHeight="1">
      <c r="A141" s="207" t="s">
        <v>374</v>
      </c>
      <c r="B141" s="81" t="s">
        <v>575</v>
      </c>
      <c r="C141" s="201">
        <v>2210</v>
      </c>
      <c r="D141" s="23">
        <v>52700</v>
      </c>
      <c r="E141" s="525" t="s">
        <v>502</v>
      </c>
      <c r="F141" s="446" t="s">
        <v>20</v>
      </c>
      <c r="G141" s="454" t="s">
        <v>503</v>
      </c>
    </row>
    <row r="142" spans="1:7" ht="49.5" customHeight="1">
      <c r="A142" s="208"/>
      <c r="B142" s="83"/>
      <c r="C142" s="178"/>
      <c r="D142" s="30" t="s">
        <v>375</v>
      </c>
      <c r="E142" s="453"/>
      <c r="F142" s="447"/>
      <c r="G142" s="455"/>
    </row>
    <row r="143" spans="1:7" ht="49.5" hidden="1" customHeight="1">
      <c r="A143" s="207" t="s">
        <v>173</v>
      </c>
      <c r="B143" s="81" t="s">
        <v>576</v>
      </c>
      <c r="C143" s="201">
        <v>2210</v>
      </c>
      <c r="D143" s="23">
        <f>50000-500-2490-47010</f>
        <v>0</v>
      </c>
      <c r="E143" s="453" t="s">
        <v>90</v>
      </c>
      <c r="F143" s="446" t="s">
        <v>143</v>
      </c>
      <c r="G143" s="209" t="s">
        <v>185</v>
      </c>
    </row>
    <row r="144" spans="1:7" ht="16.5" hidden="1" customHeight="1">
      <c r="A144" s="208"/>
      <c r="B144" s="83"/>
      <c r="C144" s="178"/>
      <c r="D144" s="30" t="s">
        <v>186</v>
      </c>
      <c r="E144" s="453"/>
      <c r="F144" s="447"/>
      <c r="G144" s="210"/>
    </row>
    <row r="145" spans="1:7" ht="49.5" hidden="1" customHeight="1">
      <c r="A145" s="211" t="s">
        <v>187</v>
      </c>
      <c r="B145" s="407" t="s">
        <v>577</v>
      </c>
      <c r="C145" s="181">
        <v>2210</v>
      </c>
      <c r="D145" s="23">
        <v>0</v>
      </c>
      <c r="E145" s="453" t="s">
        <v>90</v>
      </c>
      <c r="F145" s="410" t="s">
        <v>178</v>
      </c>
      <c r="G145" s="454" t="s">
        <v>503</v>
      </c>
    </row>
    <row r="146" spans="1:7" ht="49.5" hidden="1" customHeight="1">
      <c r="A146" s="211"/>
      <c r="B146" s="212"/>
      <c r="C146" s="181"/>
      <c r="D146" s="30" t="s">
        <v>177</v>
      </c>
      <c r="E146" s="453"/>
      <c r="F146" s="410"/>
      <c r="G146" s="455"/>
    </row>
    <row r="147" spans="1:7" ht="49.5" hidden="1" customHeight="1">
      <c r="A147" s="207" t="s">
        <v>189</v>
      </c>
      <c r="B147" s="213" t="s">
        <v>578</v>
      </c>
      <c r="C147" s="201">
        <v>2210</v>
      </c>
      <c r="D147" s="23">
        <v>0</v>
      </c>
      <c r="E147" s="453" t="s">
        <v>141</v>
      </c>
      <c r="F147" s="367" t="s">
        <v>178</v>
      </c>
      <c r="G147" s="454" t="s">
        <v>503</v>
      </c>
    </row>
    <row r="148" spans="1:7" ht="49.5" hidden="1" customHeight="1">
      <c r="A148" s="208"/>
      <c r="B148" s="83"/>
      <c r="C148" s="203"/>
      <c r="D148" s="30" t="s">
        <v>177</v>
      </c>
      <c r="E148" s="453"/>
      <c r="F148" s="368"/>
      <c r="G148" s="455"/>
    </row>
    <row r="149" spans="1:7" ht="49.5" hidden="1" customHeight="1">
      <c r="A149" s="214"/>
      <c r="B149" s="215"/>
      <c r="C149" s="216"/>
      <c r="D149" s="23">
        <v>0</v>
      </c>
      <c r="E149" s="453" t="s">
        <v>90</v>
      </c>
      <c r="F149" s="217" t="s">
        <v>143</v>
      </c>
      <c r="G149" s="553" t="s">
        <v>579</v>
      </c>
    </row>
    <row r="150" spans="1:7" ht="49.5" hidden="1" customHeight="1">
      <c r="A150" s="218"/>
      <c r="B150" s="219"/>
      <c r="C150" s="220"/>
      <c r="D150" s="30" t="s">
        <v>168</v>
      </c>
      <c r="E150" s="453"/>
      <c r="F150" s="221"/>
      <c r="G150" s="554"/>
    </row>
    <row r="151" spans="1:7" ht="33" customHeight="1">
      <c r="A151" s="631" t="s">
        <v>349</v>
      </c>
      <c r="B151" s="508" t="s">
        <v>580</v>
      </c>
      <c r="C151" s="418">
        <v>2210</v>
      </c>
      <c r="D151" s="41">
        <v>554504</v>
      </c>
      <c r="E151" s="453" t="s">
        <v>502</v>
      </c>
      <c r="F151" s="410" t="s">
        <v>143</v>
      </c>
      <c r="G151" s="552" t="s">
        <v>30</v>
      </c>
    </row>
    <row r="152" spans="1:7" ht="42" customHeight="1">
      <c r="A152" s="496"/>
      <c r="B152" s="509"/>
      <c r="C152" s="84"/>
      <c r="D152" s="30" t="s">
        <v>500</v>
      </c>
      <c r="E152" s="453"/>
      <c r="F152" s="368"/>
      <c r="G152" s="455"/>
    </row>
    <row r="153" spans="1:7" ht="39" customHeight="1">
      <c r="A153" s="512" t="s">
        <v>520</v>
      </c>
      <c r="B153" s="222" t="s">
        <v>134</v>
      </c>
      <c r="C153" s="408">
        <v>2210</v>
      </c>
      <c r="D153" s="65">
        <v>28500</v>
      </c>
      <c r="E153" s="458" t="s">
        <v>581</v>
      </c>
      <c r="F153" s="361" t="s">
        <v>54</v>
      </c>
      <c r="G153" s="510" t="s">
        <v>342</v>
      </c>
    </row>
    <row r="154" spans="1:7" ht="48.75" customHeight="1">
      <c r="A154" s="513"/>
      <c r="B154" s="222"/>
      <c r="C154" s="223"/>
      <c r="D154" s="39" t="s">
        <v>353</v>
      </c>
      <c r="E154" s="458"/>
      <c r="F154" s="341"/>
      <c r="G154" s="511"/>
    </row>
    <row r="155" spans="1:7" ht="49.5" hidden="1" customHeight="1">
      <c r="A155" s="512" t="s">
        <v>336</v>
      </c>
      <c r="B155" s="224" t="s">
        <v>582</v>
      </c>
      <c r="C155" s="408">
        <v>2210</v>
      </c>
      <c r="D155" s="65">
        <v>0</v>
      </c>
      <c r="E155" s="458" t="s">
        <v>547</v>
      </c>
      <c r="F155" s="361" t="s">
        <v>54</v>
      </c>
      <c r="G155" s="579" t="s">
        <v>342</v>
      </c>
    </row>
    <row r="156" spans="1:7" ht="32.25" hidden="1" customHeight="1">
      <c r="A156" s="513"/>
      <c r="B156" s="225"/>
      <c r="C156" s="223"/>
      <c r="D156" s="39" t="s">
        <v>335</v>
      </c>
      <c r="E156" s="458"/>
      <c r="F156" s="341"/>
      <c r="G156" s="511"/>
    </row>
    <row r="157" spans="1:7" ht="49.5" hidden="1" customHeight="1">
      <c r="A157" s="450" t="s">
        <v>324</v>
      </c>
      <c r="B157" s="508" t="s">
        <v>583</v>
      </c>
      <c r="C157" s="181">
        <v>2210</v>
      </c>
      <c r="D157" s="41">
        <v>0</v>
      </c>
      <c r="E157" s="453" t="s">
        <v>547</v>
      </c>
      <c r="F157" s="410" t="s">
        <v>178</v>
      </c>
      <c r="G157" s="552" t="s">
        <v>584</v>
      </c>
    </row>
    <row r="158" spans="1:7" ht="49.5" hidden="1" customHeight="1">
      <c r="A158" s="451"/>
      <c r="B158" s="509"/>
      <c r="C158" s="203"/>
      <c r="D158" s="30" t="s">
        <v>325</v>
      </c>
      <c r="E158" s="453"/>
      <c r="F158" s="368"/>
      <c r="G158" s="455"/>
    </row>
    <row r="159" spans="1:7" ht="49.5" customHeight="1">
      <c r="A159" s="450" t="s">
        <v>501</v>
      </c>
      <c r="B159" s="81" t="s">
        <v>504</v>
      </c>
      <c r="C159" s="364">
        <v>2210</v>
      </c>
      <c r="D159" s="23">
        <v>160000</v>
      </c>
      <c r="E159" s="453" t="s">
        <v>502</v>
      </c>
      <c r="F159" s="367" t="s">
        <v>125</v>
      </c>
      <c r="G159" s="454" t="s">
        <v>503</v>
      </c>
    </row>
    <row r="160" spans="1:7" ht="49.5" customHeight="1">
      <c r="A160" s="451"/>
      <c r="B160" s="83"/>
      <c r="C160" s="84"/>
      <c r="D160" s="30" t="s">
        <v>360</v>
      </c>
      <c r="E160" s="453"/>
      <c r="F160" s="368"/>
      <c r="G160" s="455"/>
    </row>
    <row r="161" spans="1:7" ht="49.5" hidden="1" customHeight="1">
      <c r="A161" s="631" t="s">
        <v>167</v>
      </c>
      <c r="B161" s="212" t="s">
        <v>585</v>
      </c>
      <c r="C161" s="418">
        <v>2210</v>
      </c>
      <c r="D161" s="41">
        <v>0</v>
      </c>
      <c r="E161" s="372" t="s">
        <v>79</v>
      </c>
      <c r="F161" s="410" t="s">
        <v>143</v>
      </c>
      <c r="G161" s="552" t="s">
        <v>190</v>
      </c>
    </row>
    <row r="162" spans="1:7" ht="49.5" hidden="1" customHeight="1">
      <c r="A162" s="451"/>
      <c r="B162" s="212"/>
      <c r="C162" s="206"/>
      <c r="D162" s="30" t="s">
        <v>155</v>
      </c>
      <c r="E162" s="372"/>
      <c r="F162" s="410"/>
      <c r="G162" s="455"/>
    </row>
    <row r="163" spans="1:7" ht="29.25" customHeight="1">
      <c r="A163" s="450" t="s">
        <v>364</v>
      </c>
      <c r="B163" s="81" t="s">
        <v>586</v>
      </c>
      <c r="C163" s="364">
        <v>2210</v>
      </c>
      <c r="D163" s="23">
        <v>6000</v>
      </c>
      <c r="E163" s="453" t="s">
        <v>587</v>
      </c>
      <c r="F163" s="446" t="s">
        <v>21</v>
      </c>
      <c r="G163" s="454" t="s">
        <v>503</v>
      </c>
    </row>
    <row r="164" spans="1:7" ht="48" customHeight="1">
      <c r="A164" s="451"/>
      <c r="B164" s="202"/>
      <c r="C164" s="84"/>
      <c r="D164" s="30" t="s">
        <v>365</v>
      </c>
      <c r="E164" s="453"/>
      <c r="F164" s="447"/>
      <c r="G164" s="455"/>
    </row>
    <row r="165" spans="1:7" ht="48" hidden="1" customHeight="1">
      <c r="A165" s="211" t="s">
        <v>169</v>
      </c>
      <c r="B165" s="81" t="s">
        <v>588</v>
      </c>
      <c r="C165" s="181">
        <v>2210</v>
      </c>
      <c r="D165" s="23">
        <v>0</v>
      </c>
      <c r="E165" s="453" t="s">
        <v>79</v>
      </c>
      <c r="F165" s="410" t="s">
        <v>143</v>
      </c>
      <c r="G165" s="454" t="s">
        <v>503</v>
      </c>
    </row>
    <row r="166" spans="1:7" ht="48" hidden="1" customHeight="1">
      <c r="A166" s="211"/>
      <c r="B166" s="226"/>
      <c r="C166" s="227"/>
      <c r="D166" s="30" t="s">
        <v>181</v>
      </c>
      <c r="E166" s="453"/>
      <c r="F166" s="410"/>
      <c r="G166" s="455"/>
    </row>
    <row r="167" spans="1:7" ht="44.25" hidden="1" customHeight="1">
      <c r="A167" s="450" t="s">
        <v>305</v>
      </c>
      <c r="B167" s="508" t="s">
        <v>589</v>
      </c>
      <c r="C167" s="472">
        <v>2210</v>
      </c>
      <c r="D167" s="23">
        <v>0</v>
      </c>
      <c r="E167" s="453" t="s">
        <v>547</v>
      </c>
      <c r="F167" s="446" t="s">
        <v>125</v>
      </c>
      <c r="G167" s="460" t="s">
        <v>30</v>
      </c>
    </row>
    <row r="168" spans="1:7" ht="39.75" hidden="1" customHeight="1">
      <c r="A168" s="451"/>
      <c r="B168" s="509"/>
      <c r="C168" s="473"/>
      <c r="D168" s="42" t="s">
        <v>326</v>
      </c>
      <c r="E168" s="453"/>
      <c r="F168" s="447"/>
      <c r="G168" s="461"/>
    </row>
    <row r="169" spans="1:7" ht="43.2" customHeight="1">
      <c r="A169" s="544" t="s">
        <v>515</v>
      </c>
      <c r="B169" s="486" t="s">
        <v>590</v>
      </c>
      <c r="C169" s="364">
        <v>2210</v>
      </c>
      <c r="D169" s="53">
        <v>1900000</v>
      </c>
      <c r="E169" s="447" t="s">
        <v>502</v>
      </c>
      <c r="F169" s="410" t="s">
        <v>143</v>
      </c>
      <c r="G169" s="460" t="s">
        <v>344</v>
      </c>
    </row>
    <row r="170" spans="1:7" ht="57" customHeight="1">
      <c r="A170" s="545"/>
      <c r="B170" s="487"/>
      <c r="C170" s="365"/>
      <c r="D170" s="30" t="s">
        <v>691</v>
      </c>
      <c r="E170" s="453"/>
      <c r="F170" s="368"/>
      <c r="G170" s="461"/>
    </row>
    <row r="171" spans="1:7" ht="57" hidden="1" customHeight="1">
      <c r="A171" s="538" t="s">
        <v>339</v>
      </c>
      <c r="B171" s="228" t="s">
        <v>591</v>
      </c>
      <c r="C171" s="229">
        <v>2210</v>
      </c>
      <c r="D171" s="66">
        <v>0</v>
      </c>
      <c r="E171" s="653" t="s">
        <v>592</v>
      </c>
      <c r="F171" s="230" t="s">
        <v>256</v>
      </c>
      <c r="G171" s="386" t="s">
        <v>593</v>
      </c>
    </row>
    <row r="172" spans="1:7" ht="57" hidden="1" customHeight="1" thickBot="1">
      <c r="A172" s="539"/>
      <c r="B172" s="231"/>
      <c r="C172" s="232"/>
      <c r="D172" s="67" t="s">
        <v>340</v>
      </c>
      <c r="E172" s="654"/>
      <c r="F172" s="233"/>
      <c r="G172" s="387" t="s">
        <v>338</v>
      </c>
    </row>
    <row r="173" spans="1:7" ht="51" customHeight="1">
      <c r="A173" s="234" t="s">
        <v>361</v>
      </c>
      <c r="B173" s="377" t="s">
        <v>594</v>
      </c>
      <c r="C173" s="418">
        <v>2210</v>
      </c>
      <c r="D173" s="40">
        <v>191000</v>
      </c>
      <c r="E173" s="447" t="s">
        <v>595</v>
      </c>
      <c r="F173" s="410" t="s">
        <v>125</v>
      </c>
      <c r="G173" s="460" t="s">
        <v>378</v>
      </c>
    </row>
    <row r="174" spans="1:7" ht="42" customHeight="1">
      <c r="A174" s="235"/>
      <c r="B174" s="193"/>
      <c r="C174" s="365"/>
      <c r="D174" s="30" t="s">
        <v>362</v>
      </c>
      <c r="E174" s="453"/>
      <c r="F174" s="368"/>
      <c r="G174" s="461"/>
    </row>
    <row r="175" spans="1:7" ht="51" customHeight="1">
      <c r="A175" s="234" t="s">
        <v>695</v>
      </c>
      <c r="B175" s="377" t="s">
        <v>696</v>
      </c>
      <c r="C175" s="418">
        <v>2210</v>
      </c>
      <c r="D175" s="40">
        <v>7200</v>
      </c>
      <c r="E175" s="447" t="s">
        <v>425</v>
      </c>
      <c r="F175" s="410" t="s">
        <v>178</v>
      </c>
      <c r="G175" s="460" t="s">
        <v>378</v>
      </c>
    </row>
    <row r="176" spans="1:7" ht="42" customHeight="1">
      <c r="A176" s="235"/>
      <c r="B176" s="193"/>
      <c r="C176" s="365"/>
      <c r="D176" s="30" t="s">
        <v>697</v>
      </c>
      <c r="E176" s="453"/>
      <c r="F176" s="368"/>
      <c r="G176" s="461"/>
    </row>
    <row r="177" spans="1:7" ht="35.25" customHeight="1">
      <c r="A177" s="544" t="s">
        <v>408</v>
      </c>
      <c r="B177" s="537" t="s">
        <v>409</v>
      </c>
      <c r="C177" s="472">
        <v>2210</v>
      </c>
      <c r="D177" s="40">
        <v>30600</v>
      </c>
      <c r="E177" s="446" t="s">
        <v>425</v>
      </c>
      <c r="F177" s="446" t="s">
        <v>54</v>
      </c>
      <c r="G177" s="460" t="s">
        <v>33</v>
      </c>
    </row>
    <row r="178" spans="1:7" ht="33.75" customHeight="1">
      <c r="A178" s="545"/>
      <c r="B178" s="540"/>
      <c r="C178" s="473"/>
      <c r="D178" s="42" t="s">
        <v>445</v>
      </c>
      <c r="E178" s="447"/>
      <c r="F178" s="447"/>
      <c r="G178" s="461"/>
    </row>
    <row r="179" spans="1:7" ht="48" hidden="1" customHeight="1">
      <c r="A179" s="660" t="s">
        <v>222</v>
      </c>
      <c r="B179" s="521" t="s">
        <v>211</v>
      </c>
      <c r="C179" s="643">
        <v>2210</v>
      </c>
      <c r="D179" s="236"/>
      <c r="E179" s="652" t="s">
        <v>209</v>
      </c>
      <c r="F179" s="643" t="s">
        <v>54</v>
      </c>
      <c r="G179" s="670" t="s">
        <v>191</v>
      </c>
    </row>
    <row r="180" spans="1:7" ht="35.25" hidden="1" customHeight="1" thickBot="1">
      <c r="A180" s="661"/>
      <c r="B180" s="522"/>
      <c r="C180" s="644"/>
      <c r="D180" s="71" t="s">
        <v>210</v>
      </c>
      <c r="E180" s="644"/>
      <c r="F180" s="644"/>
      <c r="G180" s="671"/>
    </row>
    <row r="181" spans="1:7" ht="48" hidden="1" customHeight="1">
      <c r="A181" s="237" t="s">
        <v>163</v>
      </c>
      <c r="B181" s="18" t="s">
        <v>156</v>
      </c>
      <c r="C181" s="238">
        <v>2210</v>
      </c>
      <c r="D181" s="23">
        <v>0</v>
      </c>
      <c r="E181" s="345" t="s">
        <v>79</v>
      </c>
      <c r="F181" s="345" t="s">
        <v>143</v>
      </c>
      <c r="G181" s="650" t="s">
        <v>30</v>
      </c>
    </row>
    <row r="182" spans="1:7" ht="48" hidden="1" customHeight="1">
      <c r="A182" s="239"/>
      <c r="B182" s="240"/>
      <c r="C182" s="223"/>
      <c r="D182" s="39" t="s">
        <v>157</v>
      </c>
      <c r="E182" s="346"/>
      <c r="F182" s="346"/>
      <c r="G182" s="651"/>
    </row>
    <row r="183" spans="1:7" ht="48" hidden="1" customHeight="1">
      <c r="A183" s="237" t="s">
        <v>152</v>
      </c>
      <c r="B183" s="224" t="s">
        <v>596</v>
      </c>
      <c r="C183" s="238">
        <v>2210</v>
      </c>
      <c r="D183" s="23">
        <v>0</v>
      </c>
      <c r="E183" s="345" t="s">
        <v>159</v>
      </c>
      <c r="F183" s="345" t="s">
        <v>143</v>
      </c>
      <c r="G183" s="650" t="s">
        <v>30</v>
      </c>
    </row>
    <row r="184" spans="1:7" ht="48" hidden="1" customHeight="1">
      <c r="A184" s="239"/>
      <c r="B184" s="240"/>
      <c r="C184" s="223"/>
      <c r="D184" s="39" t="s">
        <v>158</v>
      </c>
      <c r="E184" s="346"/>
      <c r="F184" s="346"/>
      <c r="G184" s="651"/>
    </row>
    <row r="185" spans="1:7" ht="48" hidden="1" customHeight="1">
      <c r="A185" s="237" t="s">
        <v>161</v>
      </c>
      <c r="B185" s="224" t="s">
        <v>597</v>
      </c>
      <c r="C185" s="238">
        <v>2210</v>
      </c>
      <c r="D185" s="31">
        <v>0</v>
      </c>
      <c r="E185" s="478" t="s">
        <v>79</v>
      </c>
      <c r="F185" s="345" t="s">
        <v>143</v>
      </c>
      <c r="G185" s="650" t="s">
        <v>191</v>
      </c>
    </row>
    <row r="186" spans="1:7" ht="48" hidden="1" customHeight="1">
      <c r="A186" s="239"/>
      <c r="B186" s="240"/>
      <c r="C186" s="223"/>
      <c r="D186" s="39" t="s">
        <v>182</v>
      </c>
      <c r="E186" s="479"/>
      <c r="F186" s="346"/>
      <c r="G186" s="651"/>
    </row>
    <row r="187" spans="1:7" ht="48" hidden="1" customHeight="1">
      <c r="A187" s="188" t="s">
        <v>164</v>
      </c>
      <c r="B187" s="225" t="s">
        <v>598</v>
      </c>
      <c r="C187" s="390">
        <v>2210</v>
      </c>
      <c r="D187" s="41">
        <v>0</v>
      </c>
      <c r="E187" s="478" t="s">
        <v>79</v>
      </c>
      <c r="F187" s="395" t="s">
        <v>143</v>
      </c>
      <c r="G187" s="655" t="s">
        <v>191</v>
      </c>
    </row>
    <row r="188" spans="1:7" ht="48" hidden="1" customHeight="1">
      <c r="A188" s="239"/>
      <c r="B188" s="240"/>
      <c r="C188" s="223"/>
      <c r="D188" s="39" t="s">
        <v>165</v>
      </c>
      <c r="E188" s="479"/>
      <c r="F188" s="346"/>
      <c r="G188" s="651"/>
    </row>
    <row r="189" spans="1:7" ht="48" hidden="1" customHeight="1">
      <c r="A189" s="241"/>
      <c r="B189" s="224"/>
      <c r="C189" s="242"/>
      <c r="D189" s="17">
        <v>0</v>
      </c>
      <c r="E189" s="478" t="s">
        <v>79</v>
      </c>
      <c r="F189" s="345" t="s">
        <v>143</v>
      </c>
      <c r="G189" s="650" t="s">
        <v>599</v>
      </c>
    </row>
    <row r="190" spans="1:7" ht="48" hidden="1" customHeight="1">
      <c r="A190" s="239"/>
      <c r="B190" s="240"/>
      <c r="C190" s="223"/>
      <c r="D190" s="39" t="s">
        <v>144</v>
      </c>
      <c r="E190" s="479"/>
      <c r="F190" s="346"/>
      <c r="G190" s="651"/>
    </row>
    <row r="191" spans="1:7" ht="35.25" hidden="1" customHeight="1">
      <c r="A191" s="188" t="s">
        <v>160</v>
      </c>
      <c r="B191" s="225" t="s">
        <v>162</v>
      </c>
      <c r="C191" s="390">
        <v>2210</v>
      </c>
      <c r="D191" s="41">
        <v>0</v>
      </c>
      <c r="E191" s="478" t="s">
        <v>79</v>
      </c>
      <c r="F191" s="395" t="s">
        <v>143</v>
      </c>
      <c r="G191" s="655" t="s">
        <v>191</v>
      </c>
    </row>
    <row r="192" spans="1:7" ht="48" hidden="1" customHeight="1">
      <c r="A192" s="188"/>
      <c r="B192" s="225"/>
      <c r="C192" s="243"/>
      <c r="D192" s="39" t="s">
        <v>166</v>
      </c>
      <c r="E192" s="479"/>
      <c r="F192" s="395"/>
      <c r="G192" s="651"/>
    </row>
    <row r="193" spans="1:7" ht="29.25" hidden="1" customHeight="1">
      <c r="A193" s="244"/>
      <c r="B193" s="224"/>
      <c r="C193" s="238"/>
      <c r="D193" s="17"/>
      <c r="E193" s="478"/>
      <c r="F193" s="478"/>
      <c r="G193" s="579"/>
    </row>
    <row r="194" spans="1:7" ht="54.75" hidden="1" customHeight="1">
      <c r="A194" s="239"/>
      <c r="B194" s="116"/>
      <c r="C194" s="223"/>
      <c r="D194" s="39"/>
      <c r="E194" s="479"/>
      <c r="F194" s="479"/>
      <c r="G194" s="511"/>
    </row>
    <row r="195" spans="1:7" ht="48.75" hidden="1" customHeight="1">
      <c r="A195" s="442" t="s">
        <v>66</v>
      </c>
      <c r="B195" s="508" t="s">
        <v>600</v>
      </c>
      <c r="C195" s="482">
        <v>2210</v>
      </c>
      <c r="D195" s="38">
        <v>0</v>
      </c>
      <c r="E195" s="478" t="s">
        <v>56</v>
      </c>
      <c r="F195" s="604" t="s">
        <v>49</v>
      </c>
      <c r="G195" s="412"/>
    </row>
    <row r="196" spans="1:7" ht="48" hidden="1" customHeight="1" thickBot="1">
      <c r="A196" s="632"/>
      <c r="B196" s="642"/>
      <c r="C196" s="637"/>
      <c r="D196" s="48" t="s">
        <v>142</v>
      </c>
      <c r="E196" s="603"/>
      <c r="F196" s="534"/>
      <c r="G196" s="414"/>
    </row>
    <row r="197" spans="1:7" ht="31.2" customHeight="1">
      <c r="A197" s="464" t="s">
        <v>443</v>
      </c>
      <c r="B197" s="536" t="s">
        <v>444</v>
      </c>
      <c r="C197" s="472">
        <v>2210</v>
      </c>
      <c r="D197" s="23">
        <v>41400</v>
      </c>
      <c r="E197" s="459" t="s">
        <v>425</v>
      </c>
      <c r="F197" s="458" t="s">
        <v>54</v>
      </c>
      <c r="G197" s="655" t="s">
        <v>30</v>
      </c>
    </row>
    <row r="198" spans="1:7" ht="33.6" customHeight="1">
      <c r="A198" s="633"/>
      <c r="B198" s="537"/>
      <c r="C198" s="639"/>
      <c r="D198" s="48" t="s">
        <v>446</v>
      </c>
      <c r="E198" s="478"/>
      <c r="F198" s="462"/>
      <c r="G198" s="655"/>
    </row>
    <row r="199" spans="1:7" ht="33.6" customHeight="1">
      <c r="A199" s="633" t="s">
        <v>451</v>
      </c>
      <c r="B199" s="536" t="s">
        <v>452</v>
      </c>
      <c r="C199" s="541">
        <v>2210</v>
      </c>
      <c r="D199" s="23">
        <v>479655</v>
      </c>
      <c r="E199" s="459" t="s">
        <v>425</v>
      </c>
      <c r="F199" s="458" t="s">
        <v>54</v>
      </c>
      <c r="G199" s="459" t="s">
        <v>30</v>
      </c>
    </row>
    <row r="200" spans="1:7" ht="37.799999999999997" customHeight="1">
      <c r="A200" s="636"/>
      <c r="B200" s="536"/>
      <c r="C200" s="541"/>
      <c r="D200" s="12" t="s">
        <v>453</v>
      </c>
      <c r="E200" s="459"/>
      <c r="F200" s="458"/>
      <c r="G200" s="459"/>
    </row>
    <row r="201" spans="1:7" ht="37.799999999999997" customHeight="1">
      <c r="A201" s="464" t="s">
        <v>458</v>
      </c>
      <c r="B201" s="536" t="s">
        <v>457</v>
      </c>
      <c r="C201" s="472">
        <v>2210</v>
      </c>
      <c r="D201" s="23">
        <v>1928.4</v>
      </c>
      <c r="E201" s="459" t="s">
        <v>425</v>
      </c>
      <c r="F201" s="458" t="s">
        <v>54</v>
      </c>
      <c r="G201" s="459" t="s">
        <v>30</v>
      </c>
    </row>
    <row r="202" spans="1:7" ht="37.799999999999997" customHeight="1">
      <c r="A202" s="464"/>
      <c r="B202" s="536"/>
      <c r="C202" s="473"/>
      <c r="D202" s="12" t="s">
        <v>456</v>
      </c>
      <c r="E202" s="459"/>
      <c r="F202" s="458"/>
      <c r="G202" s="459"/>
    </row>
    <row r="203" spans="1:7" ht="37.799999999999997" customHeight="1">
      <c r="A203" s="464" t="s">
        <v>706</v>
      </c>
      <c r="B203" s="536" t="s">
        <v>707</v>
      </c>
      <c r="C203" s="472">
        <v>2210</v>
      </c>
      <c r="D203" s="23">
        <v>390000</v>
      </c>
      <c r="E203" s="453" t="s">
        <v>463</v>
      </c>
      <c r="F203" s="458" t="s">
        <v>143</v>
      </c>
      <c r="G203" s="459" t="s">
        <v>30</v>
      </c>
    </row>
    <row r="204" spans="1:7" ht="37.799999999999997" customHeight="1">
      <c r="A204" s="464"/>
      <c r="B204" s="536"/>
      <c r="C204" s="473"/>
      <c r="D204" s="12" t="s">
        <v>708</v>
      </c>
      <c r="E204" s="453"/>
      <c r="F204" s="458"/>
      <c r="G204" s="459"/>
    </row>
    <row r="205" spans="1:7" ht="37.799999999999997" customHeight="1">
      <c r="A205" s="464" t="s">
        <v>460</v>
      </c>
      <c r="B205" s="453" t="s">
        <v>461</v>
      </c>
      <c r="C205" s="541">
        <v>2210</v>
      </c>
      <c r="D205" s="23">
        <v>800000</v>
      </c>
      <c r="E205" s="453" t="s">
        <v>463</v>
      </c>
      <c r="F205" s="458" t="s">
        <v>48</v>
      </c>
      <c r="G205" s="459" t="s">
        <v>30</v>
      </c>
    </row>
    <row r="206" spans="1:7" ht="37.799999999999997" customHeight="1">
      <c r="A206" s="464"/>
      <c r="B206" s="453"/>
      <c r="C206" s="541"/>
      <c r="D206" s="12" t="s">
        <v>462</v>
      </c>
      <c r="E206" s="453"/>
      <c r="F206" s="458"/>
      <c r="G206" s="459"/>
    </row>
    <row r="207" spans="1:7" ht="37.799999999999997" customHeight="1">
      <c r="A207" s="645" t="s">
        <v>465</v>
      </c>
      <c r="B207" s="646" t="s">
        <v>464</v>
      </c>
      <c r="C207" s="541">
        <v>2210</v>
      </c>
      <c r="D207" s="23">
        <v>42000</v>
      </c>
      <c r="E207" s="453" t="s">
        <v>463</v>
      </c>
      <c r="F207" s="458" t="s">
        <v>48</v>
      </c>
      <c r="G207" s="459" t="s">
        <v>30</v>
      </c>
    </row>
    <row r="208" spans="1:7" ht="37.799999999999997" customHeight="1">
      <c r="A208" s="645"/>
      <c r="B208" s="646"/>
      <c r="C208" s="541"/>
      <c r="D208" s="12" t="s">
        <v>466</v>
      </c>
      <c r="E208" s="453"/>
      <c r="F208" s="458"/>
      <c r="G208" s="459"/>
    </row>
    <row r="209" spans="1:7" ht="37.799999999999997" customHeight="1">
      <c r="A209" s="645" t="s">
        <v>497</v>
      </c>
      <c r="B209" s="693" t="s">
        <v>498</v>
      </c>
      <c r="C209" s="541">
        <v>2210</v>
      </c>
      <c r="D209" s="23">
        <v>318896</v>
      </c>
      <c r="E209" s="453" t="s">
        <v>463</v>
      </c>
      <c r="F209" s="695" t="s">
        <v>49</v>
      </c>
      <c r="G209" s="697"/>
    </row>
    <row r="210" spans="1:7" ht="37.799999999999997" customHeight="1">
      <c r="A210" s="645"/>
      <c r="B210" s="694"/>
      <c r="C210" s="541"/>
      <c r="D210" s="12" t="s">
        <v>499</v>
      </c>
      <c r="E210" s="453"/>
      <c r="F210" s="696"/>
      <c r="G210" s="698"/>
    </row>
    <row r="211" spans="1:7" ht="29.25" customHeight="1" thickBot="1">
      <c r="A211" s="245" t="s">
        <v>9</v>
      </c>
      <c r="B211" s="246"/>
      <c r="C211" s="247"/>
      <c r="D211" s="248">
        <f>D75+D77+D79+D81+D83+D85+D87+D113+D123+D127+D131+D135+D137+D141+D151+D153+D159+D163+D169+D173+D177+D197+D199+D201+D205+D207+D209+D203+D175+D125</f>
        <v>8827695</v>
      </c>
      <c r="E211" s="249"/>
      <c r="F211" s="249"/>
      <c r="G211" s="250"/>
    </row>
    <row r="212" spans="1:7" ht="39" hidden="1" customHeight="1">
      <c r="A212" s="658" t="s">
        <v>28</v>
      </c>
      <c r="B212" s="251" t="s">
        <v>601</v>
      </c>
      <c r="C212" s="252">
        <v>2240</v>
      </c>
      <c r="D212" s="49">
        <v>0</v>
      </c>
      <c r="E212" s="357" t="s">
        <v>10</v>
      </c>
      <c r="F212" s="361" t="s">
        <v>15</v>
      </c>
      <c r="G212" s="356" t="s">
        <v>8</v>
      </c>
    </row>
    <row r="213" spans="1:7" ht="62.25" hidden="1" customHeight="1">
      <c r="A213" s="659"/>
      <c r="B213" s="253"/>
      <c r="C213" s="254"/>
      <c r="D213" s="2" t="s">
        <v>17</v>
      </c>
      <c r="E213" s="358"/>
      <c r="F213" s="341"/>
      <c r="G213" s="348"/>
    </row>
    <row r="214" spans="1:7" ht="49.5" hidden="1" customHeight="1">
      <c r="A214" s="416" t="s">
        <v>26</v>
      </c>
      <c r="B214" s="255" t="s">
        <v>601</v>
      </c>
      <c r="C214" s="256">
        <v>2240</v>
      </c>
      <c r="D214" s="3">
        <v>0</v>
      </c>
      <c r="E214" s="357" t="s">
        <v>10</v>
      </c>
      <c r="F214" s="361" t="s">
        <v>15</v>
      </c>
      <c r="G214" s="347" t="s">
        <v>8</v>
      </c>
    </row>
    <row r="215" spans="1:7" ht="53.25" hidden="1" customHeight="1">
      <c r="A215" s="416" t="s">
        <v>27</v>
      </c>
      <c r="B215" s="253"/>
      <c r="C215" s="257"/>
      <c r="D215" s="2" t="s">
        <v>16</v>
      </c>
      <c r="E215" s="357"/>
      <c r="F215" s="361"/>
      <c r="G215" s="429"/>
    </row>
    <row r="216" spans="1:7" ht="42" hidden="1" customHeight="1">
      <c r="A216" s="258" t="s">
        <v>18</v>
      </c>
      <c r="B216" s="255" t="s">
        <v>602</v>
      </c>
      <c r="C216" s="656">
        <v>2240</v>
      </c>
      <c r="D216" s="3">
        <v>0</v>
      </c>
      <c r="E216" s="467" t="s">
        <v>10</v>
      </c>
      <c r="F216" s="470" t="s">
        <v>15</v>
      </c>
      <c r="G216" s="505" t="s">
        <v>8</v>
      </c>
    </row>
    <row r="217" spans="1:7" ht="49.5" hidden="1" customHeight="1">
      <c r="A217" s="259"/>
      <c r="B217" s="253"/>
      <c r="C217" s="657"/>
      <c r="D217" s="1" t="s">
        <v>14</v>
      </c>
      <c r="E217" s="468"/>
      <c r="F217" s="471"/>
      <c r="G217" s="506"/>
    </row>
    <row r="218" spans="1:7" ht="49.5" hidden="1" customHeight="1">
      <c r="A218" s="544" t="s">
        <v>258</v>
      </c>
      <c r="B218" s="486" t="s">
        <v>565</v>
      </c>
      <c r="C218" s="472">
        <v>2240</v>
      </c>
      <c r="D218" s="58">
        <v>0</v>
      </c>
      <c r="E218" s="446" t="s">
        <v>79</v>
      </c>
      <c r="F218" s="446" t="s">
        <v>54</v>
      </c>
      <c r="G218" s="454" t="s">
        <v>30</v>
      </c>
    </row>
    <row r="219" spans="1:7" ht="49.5" hidden="1" customHeight="1">
      <c r="A219" s="545"/>
      <c r="B219" s="487"/>
      <c r="C219" s="473"/>
      <c r="D219" s="59" t="s">
        <v>270</v>
      </c>
      <c r="E219" s="447"/>
      <c r="F219" s="447"/>
      <c r="G219" s="455"/>
    </row>
    <row r="220" spans="1:7" ht="36" hidden="1" customHeight="1">
      <c r="A220" s="450" t="s">
        <v>264</v>
      </c>
      <c r="B220" s="24" t="s">
        <v>603</v>
      </c>
      <c r="C220" s="472">
        <v>2240</v>
      </c>
      <c r="D220" s="23">
        <v>0</v>
      </c>
      <c r="E220" s="446" t="s">
        <v>79</v>
      </c>
      <c r="F220" s="446" t="s">
        <v>178</v>
      </c>
      <c r="G220" s="454" t="s">
        <v>34</v>
      </c>
    </row>
    <row r="221" spans="1:7" ht="44.25" hidden="1" customHeight="1">
      <c r="A221" s="451"/>
      <c r="B221" s="202"/>
      <c r="C221" s="473"/>
      <c r="D221" s="27" t="s">
        <v>265</v>
      </c>
      <c r="E221" s="447"/>
      <c r="F221" s="447"/>
      <c r="G221" s="455"/>
    </row>
    <row r="222" spans="1:7" ht="42" hidden="1" customHeight="1">
      <c r="A222" s="260" t="s">
        <v>109</v>
      </c>
      <c r="B222" s="255" t="s">
        <v>604</v>
      </c>
      <c r="C222" s="343">
        <v>2240</v>
      </c>
      <c r="D222" s="31">
        <v>0</v>
      </c>
      <c r="E222" s="470" t="s">
        <v>90</v>
      </c>
      <c r="F222" s="462" t="s">
        <v>49</v>
      </c>
      <c r="G222" s="476" t="s">
        <v>34</v>
      </c>
    </row>
    <row r="223" spans="1:7" ht="28.5" hidden="1" customHeight="1">
      <c r="A223" s="261"/>
      <c r="B223" s="253"/>
      <c r="C223" s="344"/>
      <c r="D223" s="11" t="s">
        <v>104</v>
      </c>
      <c r="E223" s="471"/>
      <c r="F223" s="463"/>
      <c r="G223" s="477"/>
    </row>
    <row r="224" spans="1:7" ht="28.5" hidden="1" customHeight="1">
      <c r="A224" s="262" t="s">
        <v>110</v>
      </c>
      <c r="B224" s="444" t="s">
        <v>605</v>
      </c>
      <c r="C224" s="405">
        <v>2240</v>
      </c>
      <c r="D224" s="32">
        <v>0</v>
      </c>
      <c r="E224" s="470" t="s">
        <v>90</v>
      </c>
      <c r="F224" s="361" t="s">
        <v>111</v>
      </c>
      <c r="G224" s="476" t="s">
        <v>30</v>
      </c>
    </row>
    <row r="225" spans="1:7" ht="28.5" hidden="1" customHeight="1">
      <c r="A225" s="262"/>
      <c r="B225" s="445"/>
      <c r="C225" s="405"/>
      <c r="D225" s="11" t="s">
        <v>112</v>
      </c>
      <c r="E225" s="471"/>
      <c r="F225" s="361"/>
      <c r="G225" s="477"/>
    </row>
    <row r="226" spans="1:7" ht="66.599999999999994" customHeight="1">
      <c r="A226" s="442" t="s">
        <v>521</v>
      </c>
      <c r="B226" s="255" t="s">
        <v>606</v>
      </c>
      <c r="C226" s="343">
        <v>2240</v>
      </c>
      <c r="D226" s="23">
        <f>8400000-580000-45000</f>
        <v>7775000</v>
      </c>
      <c r="E226" s="447" t="s">
        <v>502</v>
      </c>
      <c r="F226" s="362" t="s">
        <v>21</v>
      </c>
      <c r="G226" s="523" t="s">
        <v>607</v>
      </c>
    </row>
    <row r="227" spans="1:7" ht="36">
      <c r="A227" s="443"/>
      <c r="B227" s="263"/>
      <c r="C227" s="344"/>
      <c r="D227" s="11" t="s">
        <v>507</v>
      </c>
      <c r="E227" s="453"/>
      <c r="F227" s="363"/>
      <c r="G227" s="524"/>
    </row>
    <row r="228" spans="1:7" ht="66" hidden="1">
      <c r="A228" s="442" t="s">
        <v>521</v>
      </c>
      <c r="B228" s="255" t="s">
        <v>606</v>
      </c>
      <c r="C228" s="343">
        <v>2240</v>
      </c>
      <c r="D228" s="23">
        <f>8400000-580000</f>
        <v>7820000</v>
      </c>
      <c r="E228" s="447" t="s">
        <v>502</v>
      </c>
      <c r="F228" s="362" t="s">
        <v>21</v>
      </c>
      <c r="G228" s="523" t="s">
        <v>607</v>
      </c>
    </row>
    <row r="229" spans="1:7" ht="49.5" hidden="1" customHeight="1">
      <c r="A229" s="443"/>
      <c r="B229" s="263"/>
      <c r="C229" s="344"/>
      <c r="D229" s="11" t="s">
        <v>390</v>
      </c>
      <c r="E229" s="453"/>
      <c r="F229" s="363"/>
      <c r="G229" s="524"/>
    </row>
    <row r="230" spans="1:7" ht="99" customHeight="1">
      <c r="A230" s="442" t="s">
        <v>263</v>
      </c>
      <c r="B230" s="255" t="s">
        <v>608</v>
      </c>
      <c r="C230" s="343">
        <v>2240</v>
      </c>
      <c r="D230" s="31">
        <v>580000</v>
      </c>
      <c r="E230" s="446" t="s">
        <v>79</v>
      </c>
      <c r="F230" s="362" t="s">
        <v>15</v>
      </c>
      <c r="G230" s="523" t="s">
        <v>609</v>
      </c>
    </row>
    <row r="231" spans="1:7" ht="30" customHeight="1">
      <c r="A231" s="632"/>
      <c r="B231" s="263"/>
      <c r="C231" s="344"/>
      <c r="D231" s="27" t="s">
        <v>391</v>
      </c>
      <c r="E231" s="447"/>
      <c r="F231" s="363"/>
      <c r="G231" s="524"/>
    </row>
    <row r="232" spans="1:7" ht="57.75" hidden="1" customHeight="1">
      <c r="A232" s="442" t="s">
        <v>291</v>
      </c>
      <c r="B232" s="444" t="s">
        <v>610</v>
      </c>
      <c r="C232" s="405">
        <v>2240</v>
      </c>
      <c r="D232" s="31">
        <v>0</v>
      </c>
      <c r="E232" s="447" t="s">
        <v>547</v>
      </c>
      <c r="F232" s="401" t="s">
        <v>143</v>
      </c>
      <c r="G232" s="347" t="s">
        <v>30</v>
      </c>
    </row>
    <row r="233" spans="1:7" ht="67.5" hidden="1" customHeight="1">
      <c r="A233" s="443"/>
      <c r="B233" s="445"/>
      <c r="C233" s="344"/>
      <c r="D233" s="43" t="s">
        <v>334</v>
      </c>
      <c r="E233" s="453"/>
      <c r="F233" s="363"/>
      <c r="G233" s="381"/>
    </row>
    <row r="234" spans="1:7" ht="42" hidden="1" customHeight="1">
      <c r="A234" s="442" t="s">
        <v>294</v>
      </c>
      <c r="B234" s="444" t="s">
        <v>611</v>
      </c>
      <c r="C234" s="405">
        <v>2240</v>
      </c>
      <c r="D234" s="31">
        <v>0</v>
      </c>
      <c r="E234" s="447" t="s">
        <v>547</v>
      </c>
      <c r="F234" s="401" t="s">
        <v>125</v>
      </c>
      <c r="G234" s="347" t="s">
        <v>30</v>
      </c>
    </row>
    <row r="235" spans="1:7" ht="117.75" hidden="1" customHeight="1">
      <c r="A235" s="443"/>
      <c r="B235" s="445"/>
      <c r="C235" s="344"/>
      <c r="D235" s="43" t="s">
        <v>303</v>
      </c>
      <c r="E235" s="453"/>
      <c r="F235" s="363"/>
      <c r="G235" s="264"/>
    </row>
    <row r="236" spans="1:7" ht="42" customHeight="1">
      <c r="A236" s="442" t="s">
        <v>283</v>
      </c>
      <c r="B236" s="444" t="s">
        <v>612</v>
      </c>
      <c r="C236" s="421">
        <v>2240</v>
      </c>
      <c r="D236" s="31">
        <v>6000</v>
      </c>
      <c r="E236" s="446" t="s">
        <v>79</v>
      </c>
      <c r="F236" s="401" t="s">
        <v>15</v>
      </c>
      <c r="G236" s="347" t="s">
        <v>30</v>
      </c>
    </row>
    <row r="237" spans="1:7" ht="38.4" customHeight="1">
      <c r="A237" s="443"/>
      <c r="B237" s="445"/>
      <c r="C237" s="421"/>
      <c r="D237" s="27" t="s">
        <v>379</v>
      </c>
      <c r="E237" s="447"/>
      <c r="F237" s="401"/>
      <c r="G237" s="265"/>
    </row>
    <row r="238" spans="1:7" ht="51" hidden="1" customHeight="1">
      <c r="A238" s="266" t="s">
        <v>35</v>
      </c>
      <c r="B238" s="255" t="s">
        <v>613</v>
      </c>
      <c r="C238" s="638">
        <v>2240</v>
      </c>
      <c r="D238" s="9">
        <v>0</v>
      </c>
      <c r="E238" s="467" t="s">
        <v>36</v>
      </c>
      <c r="F238" s="470" t="s">
        <v>20</v>
      </c>
      <c r="G238" s="380" t="s">
        <v>30</v>
      </c>
    </row>
    <row r="239" spans="1:7" ht="27" hidden="1" customHeight="1">
      <c r="A239" s="261"/>
      <c r="B239" s="253"/>
      <c r="C239" s="638"/>
      <c r="D239" s="2" t="s">
        <v>37</v>
      </c>
      <c r="E239" s="468"/>
      <c r="F239" s="471"/>
      <c r="G239" s="267"/>
    </row>
    <row r="240" spans="1:7" ht="50.25" hidden="1" customHeight="1">
      <c r="A240" s="262" t="s">
        <v>22</v>
      </c>
      <c r="B240" s="255" t="s">
        <v>614</v>
      </c>
      <c r="C240" s="421">
        <v>2240</v>
      </c>
      <c r="D240" s="9">
        <v>0</v>
      </c>
      <c r="E240" s="430" t="s">
        <v>10</v>
      </c>
      <c r="F240" s="373" t="s">
        <v>20</v>
      </c>
      <c r="G240" s="505" t="s">
        <v>30</v>
      </c>
    </row>
    <row r="241" spans="1:7" ht="30.75" hidden="1" customHeight="1">
      <c r="A241" s="261"/>
      <c r="B241" s="253"/>
      <c r="C241" s="421"/>
      <c r="D241" s="1" t="s">
        <v>23</v>
      </c>
      <c r="E241" s="363"/>
      <c r="F241" s="374"/>
      <c r="G241" s="506"/>
    </row>
    <row r="242" spans="1:7" ht="45" hidden="1" customHeight="1">
      <c r="A242" s="266" t="s">
        <v>35</v>
      </c>
      <c r="B242" s="255" t="s">
        <v>613</v>
      </c>
      <c r="C242" s="638">
        <v>2240</v>
      </c>
      <c r="D242" s="9">
        <v>0</v>
      </c>
      <c r="E242" s="467" t="s">
        <v>36</v>
      </c>
      <c r="F242" s="470" t="s">
        <v>54</v>
      </c>
      <c r="G242" s="380" t="s">
        <v>30</v>
      </c>
    </row>
    <row r="243" spans="1:7" ht="27" hidden="1" customHeight="1">
      <c r="A243" s="261"/>
      <c r="B243" s="253"/>
      <c r="C243" s="638"/>
      <c r="D243" s="2" t="s">
        <v>74</v>
      </c>
      <c r="E243" s="468"/>
      <c r="F243" s="471"/>
      <c r="G243" s="267"/>
    </row>
    <row r="244" spans="1:7" s="268" customFormat="1" ht="48.75" hidden="1" customHeight="1">
      <c r="A244" s="492" t="s">
        <v>223</v>
      </c>
      <c r="B244" s="113" t="s">
        <v>615</v>
      </c>
      <c r="C244" s="334">
        <v>2240</v>
      </c>
      <c r="D244" s="56">
        <v>0</v>
      </c>
      <c r="E244" s="634" t="s">
        <v>51</v>
      </c>
      <c r="F244" s="361" t="s">
        <v>15</v>
      </c>
      <c r="G244" s="388" t="s">
        <v>30</v>
      </c>
    </row>
    <row r="245" spans="1:7" s="268" customFormat="1" ht="51.75" hidden="1" customHeight="1">
      <c r="A245" s="493"/>
      <c r="B245" s="16"/>
      <c r="C245" s="334"/>
      <c r="D245" s="57" t="s">
        <v>253</v>
      </c>
      <c r="E245" s="635"/>
      <c r="F245" s="361"/>
      <c r="G245" s="269"/>
    </row>
    <row r="246" spans="1:7" ht="51.75" hidden="1" customHeight="1">
      <c r="A246" s="456" t="s">
        <v>223</v>
      </c>
      <c r="B246" s="255" t="s">
        <v>613</v>
      </c>
      <c r="C246" s="417">
        <v>2240</v>
      </c>
      <c r="D246" s="55">
        <v>0</v>
      </c>
      <c r="E246" s="467" t="s">
        <v>51</v>
      </c>
      <c r="F246" s="401" t="s">
        <v>15</v>
      </c>
      <c r="G246" s="380" t="s">
        <v>30</v>
      </c>
    </row>
    <row r="247" spans="1:7" ht="35.25" hidden="1" customHeight="1">
      <c r="A247" s="457"/>
      <c r="B247" s="251"/>
      <c r="C247" s="417"/>
      <c r="D247" s="2" t="s">
        <v>254</v>
      </c>
      <c r="E247" s="468"/>
      <c r="F247" s="401"/>
      <c r="G247" s="271" t="s">
        <v>194</v>
      </c>
    </row>
    <row r="248" spans="1:7" ht="48" hidden="1" customHeight="1">
      <c r="A248" s="492" t="s">
        <v>224</v>
      </c>
      <c r="B248" s="629" t="s">
        <v>616</v>
      </c>
      <c r="C248" s="666">
        <v>2240</v>
      </c>
      <c r="D248" s="23">
        <v>0</v>
      </c>
      <c r="E248" s="446" t="s">
        <v>79</v>
      </c>
      <c r="F248" s="462" t="s">
        <v>277</v>
      </c>
      <c r="G248" s="518" t="s">
        <v>38</v>
      </c>
    </row>
    <row r="249" spans="1:7" ht="16.5" hidden="1" customHeight="1">
      <c r="A249" s="493"/>
      <c r="B249" s="630"/>
      <c r="C249" s="666"/>
      <c r="D249" s="21" t="s">
        <v>197</v>
      </c>
      <c r="E249" s="447"/>
      <c r="F249" s="463"/>
      <c r="G249" s="519"/>
    </row>
    <row r="250" spans="1:7" ht="63" hidden="1" customHeight="1">
      <c r="A250" s="450" t="s">
        <v>333</v>
      </c>
      <c r="B250" s="272" t="s">
        <v>330</v>
      </c>
      <c r="C250" s="335" t="s">
        <v>266</v>
      </c>
      <c r="D250" s="22">
        <v>0</v>
      </c>
      <c r="E250" s="446" t="s">
        <v>209</v>
      </c>
      <c r="F250" s="446" t="s">
        <v>256</v>
      </c>
      <c r="G250" s="420" t="s">
        <v>30</v>
      </c>
    </row>
    <row r="251" spans="1:7" ht="63" hidden="1" customHeight="1">
      <c r="A251" s="451"/>
      <c r="B251" s="273"/>
      <c r="C251" s="335"/>
      <c r="D251" s="42" t="s">
        <v>332</v>
      </c>
      <c r="E251" s="447"/>
      <c r="F251" s="447"/>
      <c r="G251" s="419" t="s">
        <v>331</v>
      </c>
    </row>
    <row r="252" spans="1:7" ht="101.25" hidden="1" customHeight="1">
      <c r="A252" s="631" t="s">
        <v>617</v>
      </c>
      <c r="B252" s="274" t="s">
        <v>618</v>
      </c>
      <c r="C252" s="335"/>
      <c r="D252" s="275">
        <v>0</v>
      </c>
      <c r="E252" s="447" t="s">
        <v>547</v>
      </c>
      <c r="F252" s="681" t="s">
        <v>48</v>
      </c>
      <c r="G252" s="662" t="s">
        <v>341</v>
      </c>
    </row>
    <row r="253" spans="1:7" ht="55.5" hidden="1" customHeight="1">
      <c r="A253" s="451"/>
      <c r="B253" s="274"/>
      <c r="C253" s="335"/>
      <c r="D253" s="27" t="s">
        <v>322</v>
      </c>
      <c r="E253" s="453"/>
      <c r="F253" s="669"/>
      <c r="G253" s="663"/>
    </row>
    <row r="254" spans="1:7" ht="51" hidden="1" customHeight="1">
      <c r="A254" s="544" t="s">
        <v>290</v>
      </c>
      <c r="B254" s="486" t="s">
        <v>619</v>
      </c>
      <c r="C254" s="382">
        <v>2240</v>
      </c>
      <c r="D254" s="23">
        <v>0</v>
      </c>
      <c r="E254" s="447" t="s">
        <v>547</v>
      </c>
      <c r="F254" s="424" t="s">
        <v>256</v>
      </c>
      <c r="G254" s="664" t="s">
        <v>30</v>
      </c>
    </row>
    <row r="255" spans="1:7" ht="30" hidden="1" customHeight="1">
      <c r="A255" s="545"/>
      <c r="B255" s="487"/>
      <c r="C255" s="382"/>
      <c r="D255" s="30" t="s">
        <v>267</v>
      </c>
      <c r="E255" s="453"/>
      <c r="F255" s="423"/>
      <c r="G255" s="663"/>
    </row>
    <row r="256" spans="1:7" ht="47.25" hidden="1" customHeight="1">
      <c r="A256" s="442" t="s">
        <v>620</v>
      </c>
      <c r="B256" s="251" t="s">
        <v>621</v>
      </c>
      <c r="C256" s="417">
        <v>2240</v>
      </c>
      <c r="D256" s="68">
        <v>0</v>
      </c>
      <c r="E256" s="446" t="s">
        <v>547</v>
      </c>
      <c r="F256" s="604" t="s">
        <v>345</v>
      </c>
      <c r="G256" s="476" t="s">
        <v>622</v>
      </c>
    </row>
    <row r="257" spans="1:7" ht="54.75" hidden="1" customHeight="1">
      <c r="A257" s="443"/>
      <c r="B257" s="253"/>
      <c r="C257" s="417"/>
      <c r="D257" s="12" t="s">
        <v>313</v>
      </c>
      <c r="E257" s="447"/>
      <c r="F257" s="535"/>
      <c r="G257" s="477"/>
    </row>
    <row r="258" spans="1:7" ht="43.5" hidden="1" customHeight="1">
      <c r="A258" s="442" t="s">
        <v>623</v>
      </c>
      <c r="B258" s="251" t="s">
        <v>621</v>
      </c>
      <c r="C258" s="417">
        <v>2240</v>
      </c>
      <c r="D258" s="69">
        <v>0</v>
      </c>
      <c r="E258" s="446" t="s">
        <v>79</v>
      </c>
      <c r="F258" s="534" t="s">
        <v>20</v>
      </c>
      <c r="G258" s="523" t="s">
        <v>609</v>
      </c>
    </row>
    <row r="259" spans="1:7" ht="48.75" hidden="1" customHeight="1">
      <c r="A259" s="443"/>
      <c r="B259" s="251"/>
      <c r="C259" s="417"/>
      <c r="D259" s="12" t="s">
        <v>284</v>
      </c>
      <c r="E259" s="447"/>
      <c r="F259" s="535"/>
      <c r="G259" s="524"/>
    </row>
    <row r="260" spans="1:7" ht="56.25" hidden="1" customHeight="1">
      <c r="A260" s="450" t="s">
        <v>321</v>
      </c>
      <c r="B260" s="226" t="s">
        <v>320</v>
      </c>
      <c r="C260" s="336">
        <v>2240</v>
      </c>
      <c r="D260" s="31">
        <v>0</v>
      </c>
      <c r="E260" s="447" t="s">
        <v>502</v>
      </c>
      <c r="F260" s="422" t="s">
        <v>178</v>
      </c>
      <c r="G260" s="454" t="s">
        <v>624</v>
      </c>
    </row>
    <row r="261" spans="1:7" ht="138.75" hidden="1" customHeight="1">
      <c r="A261" s="451"/>
      <c r="B261" s="202"/>
      <c r="C261" s="336"/>
      <c r="D261" s="34" t="s">
        <v>319</v>
      </c>
      <c r="E261" s="453"/>
      <c r="F261" s="423"/>
      <c r="G261" s="455"/>
    </row>
    <row r="262" spans="1:7" ht="55.5" hidden="1" customHeight="1">
      <c r="A262" s="456" t="s">
        <v>268</v>
      </c>
      <c r="B262" s="255" t="s">
        <v>625</v>
      </c>
      <c r="C262" s="667">
        <v>2240</v>
      </c>
      <c r="D262" s="31">
        <v>0</v>
      </c>
      <c r="E262" s="446" t="s">
        <v>79</v>
      </c>
      <c r="F262" s="462" t="s">
        <v>21</v>
      </c>
      <c r="G262" s="476" t="s">
        <v>626</v>
      </c>
    </row>
    <row r="263" spans="1:7" ht="45.75" hidden="1" customHeight="1">
      <c r="A263" s="457"/>
      <c r="B263" s="253"/>
      <c r="C263" s="667"/>
      <c r="D263" s="11" t="s">
        <v>271</v>
      </c>
      <c r="E263" s="447"/>
      <c r="F263" s="463"/>
      <c r="G263" s="477"/>
    </row>
    <row r="264" spans="1:7" ht="52.5" hidden="1" customHeight="1">
      <c r="A264" s="450" t="s">
        <v>297</v>
      </c>
      <c r="B264" s="255" t="s">
        <v>601</v>
      </c>
      <c r="C264" s="421">
        <v>2240</v>
      </c>
      <c r="D264" s="20">
        <v>0</v>
      </c>
      <c r="E264" s="447" t="s">
        <v>547</v>
      </c>
      <c r="F264" s="534" t="s">
        <v>111</v>
      </c>
      <c r="G264" s="505" t="s">
        <v>627</v>
      </c>
    </row>
    <row r="265" spans="1:7" ht="78" hidden="1" customHeight="1">
      <c r="A265" s="451"/>
      <c r="B265" s="253"/>
      <c r="C265" s="421"/>
      <c r="D265" s="21" t="s">
        <v>298</v>
      </c>
      <c r="E265" s="453"/>
      <c r="F265" s="535"/>
      <c r="G265" s="506"/>
    </row>
    <row r="266" spans="1:7" ht="28.5" hidden="1" customHeight="1">
      <c r="A266" s="676" t="s">
        <v>328</v>
      </c>
      <c r="B266" s="24" t="s">
        <v>628</v>
      </c>
      <c r="C266" s="680">
        <v>2240</v>
      </c>
      <c r="D266" s="38">
        <v>0</v>
      </c>
      <c r="E266" s="447" t="s">
        <v>547</v>
      </c>
      <c r="F266" s="668" t="s">
        <v>178</v>
      </c>
      <c r="G266" s="446" t="s">
        <v>44</v>
      </c>
    </row>
    <row r="267" spans="1:7" ht="43.5" hidden="1" customHeight="1">
      <c r="A267" s="677"/>
      <c r="B267" s="276"/>
      <c r="C267" s="680"/>
      <c r="D267" s="42" t="s">
        <v>327</v>
      </c>
      <c r="E267" s="453"/>
      <c r="F267" s="669"/>
      <c r="G267" s="447"/>
    </row>
    <row r="268" spans="1:7" ht="51" hidden="1" customHeight="1">
      <c r="A268" s="676" t="s">
        <v>329</v>
      </c>
      <c r="B268" s="24" t="s">
        <v>629</v>
      </c>
      <c r="C268" s="541">
        <v>2240</v>
      </c>
      <c r="D268" s="38">
        <v>0</v>
      </c>
      <c r="E268" s="447" t="s">
        <v>547</v>
      </c>
      <c r="F268" s="668" t="s">
        <v>178</v>
      </c>
      <c r="G268" s="446" t="s">
        <v>44</v>
      </c>
    </row>
    <row r="269" spans="1:7" ht="68.25" hidden="1" customHeight="1">
      <c r="A269" s="677"/>
      <c r="B269" s="276"/>
      <c r="C269" s="541"/>
      <c r="D269" s="42" t="s">
        <v>327</v>
      </c>
      <c r="E269" s="453"/>
      <c r="F269" s="669"/>
      <c r="G269" s="447"/>
    </row>
    <row r="270" spans="1:7" ht="25.5" hidden="1" customHeight="1">
      <c r="A270" s="678" t="s">
        <v>299</v>
      </c>
      <c r="B270" s="255" t="s">
        <v>601</v>
      </c>
      <c r="C270" s="421">
        <v>2240</v>
      </c>
      <c r="D270" s="22">
        <v>0</v>
      </c>
      <c r="E270" s="447" t="s">
        <v>547</v>
      </c>
      <c r="F270" s="534" t="s">
        <v>111</v>
      </c>
      <c r="G270" s="505" t="s">
        <v>630</v>
      </c>
    </row>
    <row r="271" spans="1:7" ht="161.25" hidden="1" customHeight="1">
      <c r="A271" s="679"/>
      <c r="B271" s="253"/>
      <c r="C271" s="421"/>
      <c r="D271" s="42" t="s">
        <v>296</v>
      </c>
      <c r="E271" s="453"/>
      <c r="F271" s="535"/>
      <c r="G271" s="506"/>
    </row>
    <row r="272" spans="1:7" ht="30" hidden="1" customHeight="1">
      <c r="A272" s="277" t="s">
        <v>81</v>
      </c>
      <c r="B272" s="255" t="s">
        <v>631</v>
      </c>
      <c r="C272" s="421">
        <v>2240</v>
      </c>
      <c r="D272" s="22">
        <v>0</v>
      </c>
      <c r="E272" s="340"/>
      <c r="F272" s="396"/>
      <c r="G272" s="505" t="s">
        <v>33</v>
      </c>
    </row>
    <row r="273" spans="1:7" ht="69.75" hidden="1" customHeight="1">
      <c r="A273" s="278"/>
      <c r="B273" s="253"/>
      <c r="C273" s="421"/>
      <c r="D273" s="42" t="s">
        <v>170</v>
      </c>
      <c r="E273" s="341" t="s">
        <v>52</v>
      </c>
      <c r="F273" s="374" t="s">
        <v>55</v>
      </c>
      <c r="G273" s="506"/>
    </row>
    <row r="274" spans="1:7" ht="50.25" hidden="1" customHeight="1">
      <c r="A274" s="351" t="s">
        <v>176</v>
      </c>
      <c r="B274" s="113" t="s">
        <v>632</v>
      </c>
      <c r="C274" s="421">
        <v>2240</v>
      </c>
      <c r="D274" s="22">
        <v>0</v>
      </c>
      <c r="E274" s="462" t="s">
        <v>172</v>
      </c>
      <c r="F274" s="396"/>
      <c r="G274" s="505" t="s">
        <v>33</v>
      </c>
    </row>
    <row r="275" spans="1:7" ht="43.5" hidden="1" customHeight="1">
      <c r="A275" s="278"/>
      <c r="B275" s="253"/>
      <c r="C275" s="421"/>
      <c r="D275" s="42" t="s">
        <v>171</v>
      </c>
      <c r="E275" s="463"/>
      <c r="F275" s="374" t="s">
        <v>143</v>
      </c>
      <c r="G275" s="506"/>
    </row>
    <row r="276" spans="1:7" ht="43.5" hidden="1" customHeight="1">
      <c r="A276" s="279" t="s">
        <v>129</v>
      </c>
      <c r="B276" s="37" t="s">
        <v>130</v>
      </c>
      <c r="C276" s="417">
        <v>2240</v>
      </c>
      <c r="D276" s="47">
        <v>0</v>
      </c>
      <c r="E276" s="467" t="s">
        <v>90</v>
      </c>
      <c r="F276" s="361" t="s">
        <v>178</v>
      </c>
      <c r="G276" s="505" t="s">
        <v>33</v>
      </c>
    </row>
    <row r="277" spans="1:7" ht="43.5" hidden="1" customHeight="1">
      <c r="A277" s="360"/>
      <c r="B277" s="253"/>
      <c r="C277" s="337"/>
      <c r="D277" s="34" t="s">
        <v>179</v>
      </c>
      <c r="E277" s="468"/>
      <c r="F277" s="341"/>
      <c r="G277" s="506"/>
    </row>
    <row r="278" spans="1:7" ht="36" hidden="1" customHeight="1">
      <c r="A278" s="674" t="s">
        <v>83</v>
      </c>
      <c r="B278" s="255" t="s">
        <v>601</v>
      </c>
      <c r="C278" s="421">
        <v>2240</v>
      </c>
      <c r="D278" s="22">
        <v>0</v>
      </c>
      <c r="E278" s="462" t="s">
        <v>82</v>
      </c>
      <c r="F278" s="462" t="s">
        <v>55</v>
      </c>
      <c r="G278" s="505" t="s">
        <v>33</v>
      </c>
    </row>
    <row r="279" spans="1:7" ht="58.5" hidden="1" customHeight="1">
      <c r="A279" s="675"/>
      <c r="B279" s="251"/>
      <c r="C279" s="421"/>
      <c r="D279" s="42" t="s">
        <v>113</v>
      </c>
      <c r="E279" s="463"/>
      <c r="F279" s="463"/>
      <c r="G279" s="506"/>
    </row>
    <row r="280" spans="1:7" ht="16.5" hidden="1" customHeight="1">
      <c r="A280" s="497" t="s">
        <v>78</v>
      </c>
      <c r="B280" s="629" t="s">
        <v>633</v>
      </c>
      <c r="C280" s="666">
        <v>2240</v>
      </c>
      <c r="D280" s="22">
        <f>199000-32727-48836-6837.6-10000-12992.1- 49128-17000-21479.3</f>
        <v>0</v>
      </c>
      <c r="E280" s="462" t="s">
        <v>90</v>
      </c>
      <c r="F280" s="462" t="s">
        <v>48</v>
      </c>
      <c r="G280" s="518" t="s">
        <v>30</v>
      </c>
    </row>
    <row r="281" spans="1:7" ht="42.75" hidden="1" customHeight="1" thickBot="1">
      <c r="A281" s="672"/>
      <c r="B281" s="673"/>
      <c r="C281" s="666"/>
      <c r="D281" s="70" t="s">
        <v>117</v>
      </c>
      <c r="E281" s="596"/>
      <c r="F281" s="596"/>
      <c r="G281" s="520"/>
    </row>
    <row r="282" spans="1:7" ht="42.75" hidden="1" customHeight="1">
      <c r="A282" s="281" t="s">
        <v>105</v>
      </c>
      <c r="B282" s="629" t="s">
        <v>634</v>
      </c>
      <c r="C282" s="666">
        <v>2240</v>
      </c>
      <c r="D282" s="22">
        <v>0</v>
      </c>
      <c r="E282" s="462" t="s">
        <v>90</v>
      </c>
      <c r="F282" s="462" t="s">
        <v>49</v>
      </c>
      <c r="G282" s="518" t="s">
        <v>30</v>
      </c>
    </row>
    <row r="283" spans="1:7" ht="42.75" hidden="1" customHeight="1" thickBot="1">
      <c r="A283" s="282"/>
      <c r="B283" s="673"/>
      <c r="C283" s="666"/>
      <c r="D283" s="70" t="s">
        <v>106</v>
      </c>
      <c r="E283" s="596"/>
      <c r="F283" s="596"/>
      <c r="G283" s="520"/>
    </row>
    <row r="284" spans="1:7" ht="23.25" hidden="1" customHeight="1">
      <c r="A284" s="498" t="s">
        <v>225</v>
      </c>
      <c r="B284" s="688" t="s">
        <v>635</v>
      </c>
      <c r="C284" s="666">
        <v>2240</v>
      </c>
      <c r="D284" s="47">
        <v>0</v>
      </c>
      <c r="E284" s="469" t="s">
        <v>141</v>
      </c>
      <c r="F284" s="469" t="s">
        <v>20</v>
      </c>
      <c r="G284" s="682" t="s">
        <v>30</v>
      </c>
    </row>
    <row r="285" spans="1:7" ht="42.75" hidden="1" customHeight="1">
      <c r="A285" s="507"/>
      <c r="B285" s="630"/>
      <c r="C285" s="666"/>
      <c r="D285" s="42" t="s">
        <v>212</v>
      </c>
      <c r="E285" s="463"/>
      <c r="F285" s="463"/>
      <c r="G285" s="519"/>
    </row>
    <row r="286" spans="1:7" ht="42.75" hidden="1" customHeight="1">
      <c r="A286" s="448" t="s">
        <v>226</v>
      </c>
      <c r="B286" s="494" t="s">
        <v>636</v>
      </c>
      <c r="C286" s="666">
        <v>2240</v>
      </c>
      <c r="D286" s="40">
        <v>0</v>
      </c>
      <c r="E286" s="462" t="s">
        <v>141</v>
      </c>
      <c r="F286" s="462" t="s">
        <v>20</v>
      </c>
      <c r="G286" s="518" t="s">
        <v>30</v>
      </c>
    </row>
    <row r="287" spans="1:7" ht="17.25" hidden="1" customHeight="1" thickBot="1">
      <c r="A287" s="449"/>
      <c r="B287" s="687"/>
      <c r="C287" s="666"/>
      <c r="D287" s="42" t="s">
        <v>195</v>
      </c>
      <c r="E287" s="463"/>
      <c r="F287" s="463"/>
      <c r="G287" s="519"/>
    </row>
    <row r="288" spans="1:7" ht="27.75" hidden="1" customHeight="1">
      <c r="A288" s="376" t="s">
        <v>89</v>
      </c>
      <c r="B288" s="283" t="s">
        <v>88</v>
      </c>
      <c r="C288" s="404">
        <v>2240</v>
      </c>
      <c r="D288" s="72">
        <v>0</v>
      </c>
      <c r="E288" s="557" t="s">
        <v>79</v>
      </c>
      <c r="F288" s="361" t="s">
        <v>55</v>
      </c>
      <c r="G288" s="518" t="s">
        <v>30</v>
      </c>
    </row>
    <row r="289" spans="1:7" ht="42.75" hidden="1" customHeight="1" thickBot="1">
      <c r="A289" s="370"/>
      <c r="B289" s="284"/>
      <c r="C289" s="404"/>
      <c r="D289" s="42" t="s">
        <v>84</v>
      </c>
      <c r="E289" s="596"/>
      <c r="F289" s="341"/>
      <c r="G289" s="520"/>
    </row>
    <row r="290" spans="1:7" ht="42.75" hidden="1" customHeight="1">
      <c r="A290" s="369" t="s">
        <v>85</v>
      </c>
      <c r="B290" s="283" t="s">
        <v>637</v>
      </c>
      <c r="C290" s="404">
        <v>2240</v>
      </c>
      <c r="D290" s="72">
        <v>0</v>
      </c>
      <c r="E290" s="557" t="s">
        <v>79</v>
      </c>
      <c r="F290" s="340" t="s">
        <v>55</v>
      </c>
      <c r="G290" s="518" t="s">
        <v>30</v>
      </c>
    </row>
    <row r="291" spans="1:7" ht="42.75" hidden="1" customHeight="1" thickBot="1">
      <c r="A291" s="285"/>
      <c r="B291" s="286"/>
      <c r="C291" s="338"/>
      <c r="D291" s="42" t="s">
        <v>87</v>
      </c>
      <c r="E291" s="596"/>
      <c r="F291" s="28"/>
      <c r="G291" s="520"/>
    </row>
    <row r="292" spans="1:7" ht="42.75" hidden="1" customHeight="1">
      <c r="A292" s="376" t="s">
        <v>86</v>
      </c>
      <c r="B292" s="283" t="s">
        <v>638</v>
      </c>
      <c r="C292" s="404">
        <v>2240</v>
      </c>
      <c r="D292" s="72">
        <v>0</v>
      </c>
      <c r="E292" s="384" t="s">
        <v>79</v>
      </c>
      <c r="F292" s="361" t="s">
        <v>55</v>
      </c>
      <c r="G292" s="518" t="s">
        <v>30</v>
      </c>
    </row>
    <row r="293" spans="1:7" ht="25.5" hidden="1" customHeight="1" thickBot="1">
      <c r="A293" s="376"/>
      <c r="B293" s="287"/>
      <c r="C293" s="404"/>
      <c r="D293" s="42" t="s">
        <v>91</v>
      </c>
      <c r="E293" s="361"/>
      <c r="F293" s="361"/>
      <c r="G293" s="520"/>
    </row>
    <row r="294" spans="1:7" ht="25.5" hidden="1" customHeight="1">
      <c r="A294" s="683" t="s">
        <v>70</v>
      </c>
      <c r="B294" s="444" t="s">
        <v>639</v>
      </c>
      <c r="C294" s="421">
        <v>2240</v>
      </c>
      <c r="D294" s="22">
        <v>0</v>
      </c>
      <c r="E294" s="604" t="s">
        <v>73</v>
      </c>
      <c r="F294" s="534" t="s">
        <v>54</v>
      </c>
      <c r="G294" s="516" t="s">
        <v>30</v>
      </c>
    </row>
    <row r="295" spans="1:7" ht="30.75" hidden="1" customHeight="1">
      <c r="A295" s="684"/>
      <c r="B295" s="445"/>
      <c r="C295" s="421"/>
      <c r="D295" s="42" t="s">
        <v>72</v>
      </c>
      <c r="E295" s="535"/>
      <c r="F295" s="535"/>
      <c r="G295" s="517"/>
    </row>
    <row r="296" spans="1:7" ht="25.5" hidden="1" customHeight="1">
      <c r="A296" s="683" t="s">
        <v>71</v>
      </c>
      <c r="B296" s="444" t="s">
        <v>640</v>
      </c>
      <c r="C296" s="421">
        <v>2240</v>
      </c>
      <c r="D296" s="22">
        <v>0</v>
      </c>
      <c r="E296" s="604" t="s">
        <v>73</v>
      </c>
      <c r="F296" s="534" t="s">
        <v>54</v>
      </c>
      <c r="G296" s="516" t="s">
        <v>30</v>
      </c>
    </row>
    <row r="297" spans="1:7" ht="25.5" hidden="1" customHeight="1">
      <c r="A297" s="684"/>
      <c r="B297" s="445"/>
      <c r="C297" s="421"/>
      <c r="D297" s="42" t="s">
        <v>92</v>
      </c>
      <c r="E297" s="535"/>
      <c r="F297" s="535"/>
      <c r="G297" s="517"/>
    </row>
    <row r="298" spans="1:7" ht="42" customHeight="1">
      <c r="A298" s="442" t="s">
        <v>704</v>
      </c>
      <c r="B298" s="444" t="s">
        <v>705</v>
      </c>
      <c r="C298" s="431">
        <v>2240</v>
      </c>
      <c r="D298" s="31">
        <v>59515.360000000001</v>
      </c>
      <c r="E298" s="446" t="s">
        <v>425</v>
      </c>
      <c r="F298" s="434" t="s">
        <v>143</v>
      </c>
      <c r="G298" s="433" t="s">
        <v>30</v>
      </c>
    </row>
    <row r="299" spans="1:7" ht="40.200000000000003" customHeight="1">
      <c r="A299" s="443"/>
      <c r="B299" s="445"/>
      <c r="C299" s="432"/>
      <c r="D299" s="27" t="s">
        <v>709</v>
      </c>
      <c r="E299" s="447"/>
      <c r="F299" s="435"/>
      <c r="G299" s="265"/>
    </row>
    <row r="300" spans="1:7" ht="42" customHeight="1">
      <c r="A300" s="442" t="s">
        <v>714</v>
      </c>
      <c r="B300" s="444" t="s">
        <v>715</v>
      </c>
      <c r="C300" s="437">
        <v>2240</v>
      </c>
      <c r="D300" s="31">
        <v>25350</v>
      </c>
      <c r="E300" s="446" t="s">
        <v>506</v>
      </c>
      <c r="F300" s="440" t="s">
        <v>178</v>
      </c>
      <c r="G300" s="439" t="s">
        <v>30</v>
      </c>
    </row>
    <row r="301" spans="1:7" ht="40.200000000000003" customHeight="1">
      <c r="A301" s="443"/>
      <c r="B301" s="445"/>
      <c r="C301" s="438"/>
      <c r="D301" s="27" t="s">
        <v>716</v>
      </c>
      <c r="E301" s="447"/>
      <c r="F301" s="441"/>
      <c r="G301" s="265"/>
    </row>
    <row r="302" spans="1:7" ht="42" customHeight="1">
      <c r="A302" s="442" t="s">
        <v>689</v>
      </c>
      <c r="B302" s="444" t="s">
        <v>690</v>
      </c>
      <c r="C302" s="343">
        <v>2240</v>
      </c>
      <c r="D302" s="31">
        <v>18290</v>
      </c>
      <c r="E302" s="446" t="s">
        <v>79</v>
      </c>
      <c r="F302" s="362" t="s">
        <v>143</v>
      </c>
      <c r="G302" s="347" t="s">
        <v>30</v>
      </c>
    </row>
    <row r="303" spans="1:7" ht="31.5" customHeight="1">
      <c r="A303" s="443"/>
      <c r="B303" s="445"/>
      <c r="C303" s="344"/>
      <c r="D303" s="27" t="s">
        <v>688</v>
      </c>
      <c r="E303" s="447"/>
      <c r="F303" s="401"/>
      <c r="G303" s="265"/>
    </row>
    <row r="304" spans="1:7" ht="42" customHeight="1">
      <c r="A304" s="685" t="s">
        <v>508</v>
      </c>
      <c r="B304" s="686" t="s">
        <v>641</v>
      </c>
      <c r="C304" s="405">
        <v>2240</v>
      </c>
      <c r="D304" s="31">
        <v>45000</v>
      </c>
      <c r="E304" s="453" t="s">
        <v>506</v>
      </c>
      <c r="F304" s="288" t="s">
        <v>125</v>
      </c>
      <c r="G304" s="289" t="s">
        <v>30</v>
      </c>
    </row>
    <row r="305" spans="1:7" ht="31.5" customHeight="1">
      <c r="A305" s="685"/>
      <c r="B305" s="686"/>
      <c r="C305" s="344"/>
      <c r="D305" s="42" t="s">
        <v>505</v>
      </c>
      <c r="E305" s="453"/>
      <c r="F305" s="288"/>
      <c r="G305" s="290"/>
    </row>
    <row r="306" spans="1:7" ht="42" customHeight="1">
      <c r="A306" s="685" t="s">
        <v>508</v>
      </c>
      <c r="B306" s="686" t="s">
        <v>641</v>
      </c>
      <c r="C306" s="405">
        <v>2240</v>
      </c>
      <c r="D306" s="31">
        <v>45000</v>
      </c>
      <c r="E306" s="453" t="s">
        <v>425</v>
      </c>
      <c r="F306" s="288" t="s">
        <v>143</v>
      </c>
      <c r="G306" s="289" t="s">
        <v>30</v>
      </c>
    </row>
    <row r="307" spans="1:7" ht="31.5" customHeight="1">
      <c r="A307" s="685"/>
      <c r="B307" s="686"/>
      <c r="C307" s="344"/>
      <c r="D307" s="42" t="s">
        <v>505</v>
      </c>
      <c r="E307" s="453"/>
      <c r="F307" s="288"/>
      <c r="G307" s="290"/>
    </row>
    <row r="308" spans="1:7" ht="42" customHeight="1">
      <c r="A308" s="685" t="s">
        <v>692</v>
      </c>
      <c r="B308" s="686" t="s">
        <v>693</v>
      </c>
      <c r="C308" s="405">
        <v>2240</v>
      </c>
      <c r="D308" s="31">
        <v>9414</v>
      </c>
      <c r="E308" s="453" t="s">
        <v>425</v>
      </c>
      <c r="F308" s="288" t="s">
        <v>143</v>
      </c>
      <c r="G308" s="289"/>
    </row>
    <row r="309" spans="1:7" ht="31.5" customHeight="1">
      <c r="A309" s="685"/>
      <c r="B309" s="686"/>
      <c r="C309" s="344"/>
      <c r="D309" s="42" t="s">
        <v>694</v>
      </c>
      <c r="E309" s="453"/>
      <c r="F309" s="288"/>
      <c r="G309" s="290"/>
    </row>
    <row r="310" spans="1:7" ht="45.75" customHeight="1">
      <c r="A310" s="450" t="s">
        <v>473</v>
      </c>
      <c r="B310" s="24" t="s">
        <v>642</v>
      </c>
      <c r="C310" s="291" t="s">
        <v>475</v>
      </c>
      <c r="D310" s="40">
        <v>428728</v>
      </c>
      <c r="E310" s="704" t="s">
        <v>643</v>
      </c>
      <c r="F310" s="446" t="s">
        <v>55</v>
      </c>
      <c r="G310" s="355" t="s">
        <v>30</v>
      </c>
    </row>
    <row r="311" spans="1:7" ht="45.75" customHeight="1" thickBot="1">
      <c r="A311" s="451"/>
      <c r="B311" s="202"/>
      <c r="C311" s="292"/>
      <c r="D311" s="27" t="s">
        <v>474</v>
      </c>
      <c r="E311" s="705"/>
      <c r="F311" s="447"/>
      <c r="G311" s="179"/>
    </row>
    <row r="312" spans="1:7" s="268" customFormat="1" ht="46.5" customHeight="1">
      <c r="A312" s="605" t="s">
        <v>392</v>
      </c>
      <c r="B312" s="607" t="s">
        <v>421</v>
      </c>
      <c r="C312" s="397">
        <v>2240</v>
      </c>
      <c r="D312" s="73">
        <f>390000-76896</f>
        <v>313104</v>
      </c>
      <c r="E312" s="525" t="s">
        <v>644</v>
      </c>
      <c r="F312" s="612" t="s">
        <v>49</v>
      </c>
      <c r="G312" s="624" t="s">
        <v>395</v>
      </c>
    </row>
    <row r="313" spans="1:7" s="268" customFormat="1" ht="32.25" customHeight="1" thickBot="1">
      <c r="A313" s="606"/>
      <c r="B313" s="608"/>
      <c r="C313" s="398"/>
      <c r="D313" s="74" t="s">
        <v>422</v>
      </c>
      <c r="E313" s="611"/>
      <c r="F313" s="613"/>
      <c r="G313" s="625"/>
    </row>
    <row r="314" spans="1:7" s="268" customFormat="1" ht="32.25" customHeight="1">
      <c r="A314" s="605" t="s">
        <v>423</v>
      </c>
      <c r="B314" s="607" t="s">
        <v>424</v>
      </c>
      <c r="C314" s="397">
        <v>2240</v>
      </c>
      <c r="D314" s="73">
        <v>76896</v>
      </c>
      <c r="E314" s="447" t="s">
        <v>425</v>
      </c>
      <c r="F314" s="612" t="s">
        <v>21</v>
      </c>
      <c r="G314" s="624" t="s">
        <v>427</v>
      </c>
    </row>
    <row r="315" spans="1:7" s="268" customFormat="1" ht="59.25" customHeight="1" thickBot="1">
      <c r="A315" s="606"/>
      <c r="B315" s="608"/>
      <c r="C315" s="398"/>
      <c r="D315" s="74" t="s">
        <v>426</v>
      </c>
      <c r="E315" s="611"/>
      <c r="F315" s="613"/>
      <c r="G315" s="625"/>
    </row>
    <row r="316" spans="1:7" ht="67.5" hidden="1" customHeight="1">
      <c r="A316" s="456" t="s">
        <v>227</v>
      </c>
      <c r="B316" s="712" t="s">
        <v>645</v>
      </c>
      <c r="C316" s="270">
        <v>2240</v>
      </c>
      <c r="D316" s="44">
        <v>0</v>
      </c>
      <c r="E316" s="665" t="s">
        <v>19</v>
      </c>
      <c r="F316" s="469" t="s">
        <v>54</v>
      </c>
      <c r="G316" s="501" t="s">
        <v>30</v>
      </c>
    </row>
    <row r="317" spans="1:7" ht="33.75" hidden="1" customHeight="1">
      <c r="A317" s="457"/>
      <c r="B317" s="445"/>
      <c r="C317" s="293"/>
      <c r="D317" s="43" t="s">
        <v>203</v>
      </c>
      <c r="E317" s="471"/>
      <c r="F317" s="463"/>
      <c r="G317" s="501"/>
    </row>
    <row r="318" spans="1:7" ht="102" hidden="1" customHeight="1">
      <c r="A318" s="448" t="s">
        <v>228</v>
      </c>
      <c r="B318" s="494" t="s">
        <v>646</v>
      </c>
      <c r="C318" s="488">
        <v>2240</v>
      </c>
      <c r="D318" s="23">
        <v>0</v>
      </c>
      <c r="E318" s="469" t="s">
        <v>209</v>
      </c>
      <c r="F318" s="478" t="s">
        <v>20</v>
      </c>
      <c r="G318" s="505" t="s">
        <v>33</v>
      </c>
    </row>
    <row r="319" spans="1:7" ht="97.5" hidden="1" customHeight="1">
      <c r="A319" s="449"/>
      <c r="B319" s="495"/>
      <c r="C319" s="489"/>
      <c r="D319" s="27" t="s">
        <v>196</v>
      </c>
      <c r="E319" s="463"/>
      <c r="F319" s="479"/>
      <c r="G319" s="506"/>
    </row>
    <row r="320" spans="1:7" ht="33.75" hidden="1" customHeight="1">
      <c r="A320" s="448" t="s">
        <v>229</v>
      </c>
      <c r="B320" s="494" t="s">
        <v>647</v>
      </c>
      <c r="C320" s="488">
        <v>2240</v>
      </c>
      <c r="D320" s="23">
        <v>0</v>
      </c>
      <c r="E320" s="469" t="s">
        <v>209</v>
      </c>
      <c r="F320" s="478" t="s">
        <v>20</v>
      </c>
      <c r="G320" s="505" t="s">
        <v>30</v>
      </c>
    </row>
    <row r="321" spans="1:7" ht="29.25" hidden="1" customHeight="1">
      <c r="A321" s="449"/>
      <c r="B321" s="495"/>
      <c r="C321" s="489"/>
      <c r="D321" s="27" t="s">
        <v>213</v>
      </c>
      <c r="E321" s="463"/>
      <c r="F321" s="479"/>
      <c r="G321" s="506"/>
    </row>
    <row r="322" spans="1:7" ht="52.5" hidden="1" customHeight="1">
      <c r="A322" s="442" t="s">
        <v>268</v>
      </c>
      <c r="B322" s="255" t="s">
        <v>625</v>
      </c>
      <c r="C322" s="482">
        <v>2240</v>
      </c>
      <c r="D322" s="31">
        <v>0</v>
      </c>
      <c r="E322" s="467" t="s">
        <v>10</v>
      </c>
      <c r="F322" s="462" t="s">
        <v>125</v>
      </c>
      <c r="G322" s="476" t="s">
        <v>34</v>
      </c>
    </row>
    <row r="323" spans="1:7" ht="57" hidden="1" customHeight="1">
      <c r="A323" s="443"/>
      <c r="B323" s="253"/>
      <c r="C323" s="483"/>
      <c r="D323" s="27" t="s">
        <v>269</v>
      </c>
      <c r="E323" s="468"/>
      <c r="F323" s="463"/>
      <c r="G323" s="477"/>
    </row>
    <row r="324" spans="1:7" ht="63" customHeight="1">
      <c r="A324" s="497" t="s">
        <v>385</v>
      </c>
      <c r="B324" s="629" t="s">
        <v>648</v>
      </c>
      <c r="C324" s="488">
        <v>2240</v>
      </c>
      <c r="D324" s="23">
        <v>9400</v>
      </c>
      <c r="E324" s="469" t="s">
        <v>502</v>
      </c>
      <c r="F324" s="478" t="s">
        <v>111</v>
      </c>
      <c r="G324" s="505" t="s">
        <v>30</v>
      </c>
    </row>
    <row r="325" spans="1:7" ht="29.25" customHeight="1">
      <c r="A325" s="507"/>
      <c r="B325" s="630"/>
      <c r="C325" s="489"/>
      <c r="D325" s="11" t="s">
        <v>386</v>
      </c>
      <c r="E325" s="463"/>
      <c r="F325" s="479"/>
      <c r="G325" s="506"/>
    </row>
    <row r="326" spans="1:7" ht="21.75" customHeight="1">
      <c r="A326" s="448" t="s">
        <v>383</v>
      </c>
      <c r="B326" s="629" t="s">
        <v>648</v>
      </c>
      <c r="C326" s="488">
        <v>2240</v>
      </c>
      <c r="D326" s="40">
        <v>62500</v>
      </c>
      <c r="E326" s="447" t="s">
        <v>502</v>
      </c>
      <c r="F326" s="478" t="s">
        <v>143</v>
      </c>
      <c r="G326" s="484" t="s">
        <v>33</v>
      </c>
    </row>
    <row r="327" spans="1:7" ht="48.75" customHeight="1">
      <c r="A327" s="449"/>
      <c r="B327" s="630"/>
      <c r="C327" s="489"/>
      <c r="D327" s="42" t="s">
        <v>380</v>
      </c>
      <c r="E327" s="453"/>
      <c r="F327" s="479"/>
      <c r="G327" s="485"/>
    </row>
    <row r="328" spans="1:7" ht="59.25" customHeight="1">
      <c r="A328" s="497" t="s">
        <v>684</v>
      </c>
      <c r="B328" s="629" t="s">
        <v>685</v>
      </c>
      <c r="C328" s="488">
        <v>2240</v>
      </c>
      <c r="D328" s="40">
        <v>1738584</v>
      </c>
      <c r="E328" s="447" t="s">
        <v>502</v>
      </c>
      <c r="F328" s="478" t="s">
        <v>143</v>
      </c>
      <c r="G328" s="484" t="s">
        <v>30</v>
      </c>
    </row>
    <row r="329" spans="1:7" ht="27.75" customHeight="1">
      <c r="A329" s="507"/>
      <c r="B329" s="630"/>
      <c r="C329" s="489"/>
      <c r="D329" s="42" t="s">
        <v>686</v>
      </c>
      <c r="E329" s="453"/>
      <c r="F329" s="479"/>
      <c r="G329" s="485"/>
    </row>
    <row r="330" spans="1:7" ht="59.25" customHeight="1">
      <c r="A330" s="497" t="s">
        <v>384</v>
      </c>
      <c r="B330" s="629" t="s">
        <v>649</v>
      </c>
      <c r="C330" s="488">
        <v>2240</v>
      </c>
      <c r="D330" s="40">
        <v>50000</v>
      </c>
      <c r="E330" s="447" t="s">
        <v>502</v>
      </c>
      <c r="F330" s="478" t="s">
        <v>143</v>
      </c>
      <c r="G330" s="484" t="s">
        <v>30</v>
      </c>
    </row>
    <row r="331" spans="1:7" ht="27.75" customHeight="1">
      <c r="A331" s="507"/>
      <c r="B331" s="630"/>
      <c r="C331" s="489"/>
      <c r="D331" s="42" t="s">
        <v>382</v>
      </c>
      <c r="E331" s="453"/>
      <c r="F331" s="479"/>
      <c r="G331" s="485"/>
    </row>
    <row r="332" spans="1:7" ht="51.75" customHeight="1">
      <c r="A332" s="497" t="s">
        <v>387</v>
      </c>
      <c r="B332" s="352" t="s">
        <v>648</v>
      </c>
      <c r="C332" s="349">
        <v>2240</v>
      </c>
      <c r="D332" s="40">
        <v>480000</v>
      </c>
      <c r="E332" s="446" t="s">
        <v>650</v>
      </c>
      <c r="F332" s="478" t="s">
        <v>55</v>
      </c>
      <c r="G332" s="484" t="s">
        <v>30</v>
      </c>
    </row>
    <row r="333" spans="1:7" ht="34.200000000000003" customHeight="1">
      <c r="A333" s="507"/>
      <c r="B333" s="353"/>
      <c r="C333" s="350"/>
      <c r="D333" s="42" t="s">
        <v>381</v>
      </c>
      <c r="E333" s="447"/>
      <c r="F333" s="479"/>
      <c r="G333" s="485"/>
    </row>
    <row r="334" spans="1:7" ht="48" customHeight="1">
      <c r="A334" s="497" t="s">
        <v>698</v>
      </c>
      <c r="B334" s="715" t="s">
        <v>699</v>
      </c>
      <c r="C334" s="488">
        <v>2240</v>
      </c>
      <c r="D334" s="40">
        <v>14000</v>
      </c>
      <c r="E334" s="447" t="s">
        <v>502</v>
      </c>
      <c r="F334" s="478" t="s">
        <v>143</v>
      </c>
      <c r="G334" s="484" t="s">
        <v>30</v>
      </c>
    </row>
    <row r="335" spans="1:7" ht="48.6" customHeight="1">
      <c r="A335" s="507"/>
      <c r="B335" s="630"/>
      <c r="C335" s="489"/>
      <c r="D335" s="42" t="s">
        <v>700</v>
      </c>
      <c r="E335" s="453"/>
      <c r="F335" s="479"/>
      <c r="G335" s="485"/>
    </row>
    <row r="336" spans="1:7" ht="45.75" customHeight="1">
      <c r="A336" s="499" t="s">
        <v>470</v>
      </c>
      <c r="B336" s="621" t="s">
        <v>651</v>
      </c>
      <c r="C336" s="472">
        <v>2240</v>
      </c>
      <c r="D336" s="40">
        <v>2302406</v>
      </c>
      <c r="E336" s="447" t="s">
        <v>502</v>
      </c>
      <c r="F336" s="446" t="s">
        <v>55</v>
      </c>
      <c r="G336" s="503" t="s">
        <v>343</v>
      </c>
    </row>
    <row r="337" spans="1:7" ht="40.5" customHeight="1">
      <c r="A337" s="500"/>
      <c r="B337" s="616"/>
      <c r="C337" s="473"/>
      <c r="D337" s="42" t="s">
        <v>471</v>
      </c>
      <c r="E337" s="453"/>
      <c r="F337" s="447"/>
      <c r="G337" s="504"/>
    </row>
    <row r="338" spans="1:7" ht="31.5" customHeight="1">
      <c r="A338" s="499" t="s">
        <v>388</v>
      </c>
      <c r="B338" s="508" t="s">
        <v>652</v>
      </c>
      <c r="C338" s="472">
        <v>2240</v>
      </c>
      <c r="D338" s="40">
        <v>418000</v>
      </c>
      <c r="E338" s="447" t="s">
        <v>502</v>
      </c>
      <c r="F338" s="446" t="s">
        <v>49</v>
      </c>
      <c r="G338" s="503" t="s">
        <v>341</v>
      </c>
    </row>
    <row r="339" spans="1:7" ht="51.75" customHeight="1">
      <c r="A339" s="500"/>
      <c r="B339" s="509"/>
      <c r="C339" s="473"/>
      <c r="D339" s="42" t="s">
        <v>389</v>
      </c>
      <c r="E339" s="453"/>
      <c r="F339" s="447"/>
      <c r="G339" s="504"/>
    </row>
    <row r="340" spans="1:7" ht="31.5" customHeight="1">
      <c r="A340" s="497" t="s">
        <v>393</v>
      </c>
      <c r="B340" s="403" t="s">
        <v>653</v>
      </c>
      <c r="C340" s="408">
        <v>2240</v>
      </c>
      <c r="D340" s="40">
        <v>4000</v>
      </c>
      <c r="E340" s="463" t="s">
        <v>502</v>
      </c>
      <c r="F340" s="340" t="s">
        <v>125</v>
      </c>
      <c r="G340" s="294" t="s">
        <v>30</v>
      </c>
    </row>
    <row r="341" spans="1:7" ht="46.5" customHeight="1">
      <c r="A341" s="507"/>
      <c r="B341" s="371"/>
      <c r="C341" s="408"/>
      <c r="D341" s="25" t="s">
        <v>394</v>
      </c>
      <c r="E341" s="458"/>
      <c r="F341" s="341"/>
      <c r="G341" s="295"/>
    </row>
    <row r="342" spans="1:7" ht="41.25" customHeight="1">
      <c r="A342" s="497" t="s">
        <v>410</v>
      </c>
      <c r="B342" s="403" t="s">
        <v>654</v>
      </c>
      <c r="C342" s="408">
        <v>2240</v>
      </c>
      <c r="D342" s="53">
        <v>11200000</v>
      </c>
      <c r="E342" s="458" t="s">
        <v>502</v>
      </c>
      <c r="F342" s="296" t="s">
        <v>21</v>
      </c>
      <c r="G342" s="297" t="s">
        <v>400</v>
      </c>
    </row>
    <row r="343" spans="1:7" ht="41.25" customHeight="1">
      <c r="A343" s="498"/>
      <c r="B343" s="403"/>
      <c r="C343" s="408"/>
      <c r="D343" s="64" t="s">
        <v>401</v>
      </c>
      <c r="E343" s="458"/>
      <c r="F343" s="298"/>
      <c r="G343" s="295"/>
    </row>
    <row r="344" spans="1:7" ht="41.25" hidden="1" customHeight="1">
      <c r="A344" s="710" t="s">
        <v>337</v>
      </c>
      <c r="B344" s="629" t="s">
        <v>654</v>
      </c>
      <c r="C344" s="488">
        <v>2240</v>
      </c>
      <c r="D344" s="53">
        <v>0</v>
      </c>
      <c r="E344" s="463" t="s">
        <v>547</v>
      </c>
      <c r="F344" s="299" t="s">
        <v>178</v>
      </c>
      <c r="G344" s="385" t="s">
        <v>30</v>
      </c>
    </row>
    <row r="345" spans="1:7" ht="41.25" hidden="1" customHeight="1">
      <c r="A345" s="711"/>
      <c r="B345" s="630"/>
      <c r="C345" s="489"/>
      <c r="D345" s="64" t="s">
        <v>304</v>
      </c>
      <c r="E345" s="462"/>
      <c r="F345" s="299"/>
      <c r="G345" s="385"/>
    </row>
    <row r="346" spans="1:7" ht="39" hidden="1" customHeight="1">
      <c r="A346" s="359" t="s">
        <v>285</v>
      </c>
      <c r="B346" s="255" t="s">
        <v>286</v>
      </c>
      <c r="C346" s="415">
        <v>2240</v>
      </c>
      <c r="D346" s="22">
        <v>0</v>
      </c>
      <c r="E346" s="467" t="s">
        <v>288</v>
      </c>
      <c r="F346" s="474"/>
      <c r="G346" s="476" t="s">
        <v>655</v>
      </c>
    </row>
    <row r="347" spans="1:7" ht="63" hidden="1" customHeight="1">
      <c r="A347" s="360"/>
      <c r="B347" s="253"/>
      <c r="C347" s="280"/>
      <c r="D347" s="27" t="s">
        <v>287</v>
      </c>
      <c r="E347" s="468"/>
      <c r="F347" s="475"/>
      <c r="G347" s="477"/>
    </row>
    <row r="348" spans="1:7" ht="29.25" hidden="1" customHeight="1">
      <c r="A348" s="359" t="s">
        <v>124</v>
      </c>
      <c r="B348" s="33" t="s">
        <v>123</v>
      </c>
      <c r="C348" s="415">
        <v>2240</v>
      </c>
      <c r="D348" s="40">
        <v>0</v>
      </c>
      <c r="E348" s="470" t="s">
        <v>90</v>
      </c>
      <c r="F348" s="361" t="s">
        <v>111</v>
      </c>
      <c r="G348" s="476" t="s">
        <v>30</v>
      </c>
    </row>
    <row r="349" spans="1:7" ht="29.25" hidden="1" customHeight="1">
      <c r="A349" s="360"/>
      <c r="B349" s="253"/>
      <c r="C349" s="280"/>
      <c r="D349" s="42" t="s">
        <v>119</v>
      </c>
      <c r="E349" s="471"/>
      <c r="F349" s="361"/>
      <c r="G349" s="477"/>
    </row>
    <row r="350" spans="1:7" ht="29.25" hidden="1" customHeight="1">
      <c r="A350" s="279" t="s">
        <v>129</v>
      </c>
      <c r="B350" s="37" t="s">
        <v>130</v>
      </c>
      <c r="C350" s="270">
        <v>2240</v>
      </c>
      <c r="D350" s="47">
        <v>0</v>
      </c>
      <c r="E350" s="467" t="s">
        <v>90</v>
      </c>
      <c r="F350" s="361" t="s">
        <v>111</v>
      </c>
      <c r="G350" s="476" t="s">
        <v>30</v>
      </c>
    </row>
    <row r="351" spans="1:7" ht="29.25" hidden="1" customHeight="1">
      <c r="A351" s="360"/>
      <c r="B351" s="253"/>
      <c r="C351" s="280"/>
      <c r="D351" s="34" t="s">
        <v>118</v>
      </c>
      <c r="E351" s="468"/>
      <c r="F351" s="341"/>
      <c r="G351" s="477"/>
    </row>
    <row r="352" spans="1:7" ht="52.5" hidden="1" customHeight="1">
      <c r="A352" s="448" t="s">
        <v>234</v>
      </c>
      <c r="B352" s="494" t="s">
        <v>230</v>
      </c>
      <c r="C352" s="488">
        <v>2240</v>
      </c>
      <c r="D352" s="23">
        <v>0</v>
      </c>
      <c r="E352" s="469" t="s">
        <v>209</v>
      </c>
      <c r="F352" s="478" t="s">
        <v>55</v>
      </c>
      <c r="G352" s="501" t="s">
        <v>30</v>
      </c>
    </row>
    <row r="353" spans="1:7" ht="29.25" hidden="1" customHeight="1">
      <c r="A353" s="449"/>
      <c r="B353" s="495"/>
      <c r="C353" s="489"/>
      <c r="D353" s="42" t="s">
        <v>214</v>
      </c>
      <c r="E353" s="463"/>
      <c r="F353" s="479"/>
      <c r="G353" s="477"/>
    </row>
    <row r="354" spans="1:7" ht="29.25" hidden="1" customHeight="1">
      <c r="A354" s="448" t="s">
        <v>235</v>
      </c>
      <c r="B354" s="494" t="s">
        <v>231</v>
      </c>
      <c r="C354" s="488">
        <v>2240</v>
      </c>
      <c r="D354" s="47">
        <v>0</v>
      </c>
      <c r="E354" s="469" t="s">
        <v>141</v>
      </c>
      <c r="F354" s="478" t="s">
        <v>48</v>
      </c>
      <c r="G354" s="501" t="s">
        <v>30</v>
      </c>
    </row>
    <row r="355" spans="1:7" ht="49.5" hidden="1" customHeight="1">
      <c r="A355" s="449"/>
      <c r="B355" s="495"/>
      <c r="C355" s="489"/>
      <c r="D355" s="42" t="s">
        <v>201</v>
      </c>
      <c r="E355" s="463"/>
      <c r="F355" s="479"/>
      <c r="G355" s="477"/>
    </row>
    <row r="356" spans="1:7" ht="43.5" hidden="1" customHeight="1">
      <c r="A356" s="279" t="s">
        <v>200</v>
      </c>
      <c r="B356" s="33" t="s">
        <v>145</v>
      </c>
      <c r="C356" s="270">
        <v>2240</v>
      </c>
      <c r="D356" s="47">
        <v>0</v>
      </c>
      <c r="E356" s="502" t="s">
        <v>10</v>
      </c>
      <c r="F356" s="361" t="s">
        <v>143</v>
      </c>
      <c r="G356" s="501" t="s">
        <v>30</v>
      </c>
    </row>
    <row r="357" spans="1:7" ht="47.25" hidden="1" customHeight="1">
      <c r="A357" s="360"/>
      <c r="B357" s="253"/>
      <c r="C357" s="280"/>
      <c r="D357" s="42" t="s">
        <v>146</v>
      </c>
      <c r="E357" s="468"/>
      <c r="F357" s="341"/>
      <c r="G357" s="477"/>
    </row>
    <row r="358" spans="1:7" ht="29.25" hidden="1" customHeight="1">
      <c r="A358" s="279" t="s">
        <v>147</v>
      </c>
      <c r="B358" s="33" t="s">
        <v>656</v>
      </c>
      <c r="C358" s="270">
        <v>2240</v>
      </c>
      <c r="D358" s="47">
        <v>0</v>
      </c>
      <c r="E358" s="502" t="s">
        <v>39</v>
      </c>
      <c r="F358" s="361" t="s">
        <v>143</v>
      </c>
      <c r="G358" s="501" t="s">
        <v>33</v>
      </c>
    </row>
    <row r="359" spans="1:7" ht="45" hidden="1" customHeight="1">
      <c r="A359" s="360"/>
      <c r="B359" s="253"/>
      <c r="C359" s="280"/>
      <c r="D359" s="42" t="s">
        <v>188</v>
      </c>
      <c r="E359" s="468"/>
      <c r="F359" s="341"/>
      <c r="G359" s="477"/>
    </row>
    <row r="360" spans="1:7" ht="45" hidden="1" customHeight="1">
      <c r="A360" s="279" t="s">
        <v>147</v>
      </c>
      <c r="B360" s="33" t="s">
        <v>656</v>
      </c>
      <c r="C360" s="270">
        <v>2240</v>
      </c>
      <c r="D360" s="47">
        <v>0</v>
      </c>
      <c r="E360" s="502" t="s">
        <v>39</v>
      </c>
      <c r="F360" s="361" t="s">
        <v>178</v>
      </c>
      <c r="G360" s="501" t="s">
        <v>33</v>
      </c>
    </row>
    <row r="361" spans="1:7" ht="45" hidden="1" customHeight="1">
      <c r="A361" s="360"/>
      <c r="B361" s="253"/>
      <c r="C361" s="280"/>
      <c r="D361" s="42" t="s">
        <v>184</v>
      </c>
      <c r="E361" s="468"/>
      <c r="F361" s="341"/>
      <c r="G361" s="477"/>
    </row>
    <row r="362" spans="1:7" ht="45" hidden="1" customHeight="1">
      <c r="A362" s="448" t="s">
        <v>236</v>
      </c>
      <c r="B362" s="490" t="s">
        <v>232</v>
      </c>
      <c r="C362" s="488">
        <v>2240</v>
      </c>
      <c r="D362" s="47">
        <v>0</v>
      </c>
      <c r="E362" s="502" t="s">
        <v>141</v>
      </c>
      <c r="F362" s="478" t="s">
        <v>54</v>
      </c>
      <c r="G362" s="501" t="s">
        <v>33</v>
      </c>
    </row>
    <row r="363" spans="1:7" ht="45" hidden="1" customHeight="1">
      <c r="A363" s="449"/>
      <c r="B363" s="491"/>
      <c r="C363" s="489"/>
      <c r="D363" s="42" t="s">
        <v>198</v>
      </c>
      <c r="E363" s="468"/>
      <c r="F363" s="479"/>
      <c r="G363" s="477"/>
    </row>
    <row r="364" spans="1:7" s="268" customFormat="1" ht="45" hidden="1" customHeight="1">
      <c r="A364" s="465" t="s">
        <v>237</v>
      </c>
      <c r="B364" s="54" t="s">
        <v>233</v>
      </c>
      <c r="C364" s="252">
        <v>2240</v>
      </c>
      <c r="D364" s="300">
        <v>0</v>
      </c>
      <c r="E364" s="716" t="s">
        <v>10</v>
      </c>
      <c r="F364" s="361" t="s">
        <v>55</v>
      </c>
      <c r="G364" s="510" t="s">
        <v>33</v>
      </c>
    </row>
    <row r="365" spans="1:7" s="268" customFormat="1" ht="45" hidden="1" customHeight="1">
      <c r="A365" s="466"/>
      <c r="B365" s="116"/>
      <c r="C365" s="257"/>
      <c r="D365" s="25" t="s">
        <v>193</v>
      </c>
      <c r="E365" s="635"/>
      <c r="F365" s="341"/>
      <c r="G365" s="511"/>
    </row>
    <row r="366" spans="1:7" ht="45" hidden="1" customHeight="1">
      <c r="A366" s="492" t="s">
        <v>239</v>
      </c>
      <c r="B366" s="558" t="s">
        <v>238</v>
      </c>
      <c r="C366" s="270">
        <v>2240</v>
      </c>
      <c r="D366" s="47">
        <v>0</v>
      </c>
      <c r="E366" s="502" t="s">
        <v>10</v>
      </c>
      <c r="F366" s="361" t="s">
        <v>48</v>
      </c>
      <c r="G366" s="501" t="s">
        <v>33</v>
      </c>
    </row>
    <row r="367" spans="1:7" ht="45" hidden="1" customHeight="1">
      <c r="A367" s="493"/>
      <c r="B367" s="559"/>
      <c r="C367" s="280"/>
      <c r="D367" s="42" t="s">
        <v>204</v>
      </c>
      <c r="E367" s="468"/>
      <c r="F367" s="341"/>
      <c r="G367" s="477"/>
    </row>
    <row r="368" spans="1:7" ht="45" hidden="1" customHeight="1">
      <c r="A368" s="279" t="s">
        <v>149</v>
      </c>
      <c r="B368" s="33" t="s">
        <v>150</v>
      </c>
      <c r="C368" s="270">
        <v>2240</v>
      </c>
      <c r="D368" s="47">
        <v>0</v>
      </c>
      <c r="E368" s="502" t="s">
        <v>141</v>
      </c>
      <c r="F368" s="361" t="s">
        <v>143</v>
      </c>
      <c r="G368" s="501" t="s">
        <v>33</v>
      </c>
    </row>
    <row r="369" spans="1:7" ht="45" hidden="1" customHeight="1">
      <c r="A369" s="360"/>
      <c r="B369" s="253"/>
      <c r="C369" s="280"/>
      <c r="D369" s="42" t="s">
        <v>148</v>
      </c>
      <c r="E369" s="468"/>
      <c r="F369" s="341"/>
      <c r="G369" s="477"/>
    </row>
    <row r="370" spans="1:7" ht="55.5" hidden="1" customHeight="1">
      <c r="A370" s="717" t="s">
        <v>241</v>
      </c>
      <c r="B370" s="713" t="s">
        <v>240</v>
      </c>
      <c r="C370" s="301">
        <v>2240</v>
      </c>
      <c r="D370" s="302">
        <v>0</v>
      </c>
      <c r="E370" s="702" t="s">
        <v>10</v>
      </c>
      <c r="F370" s="303" t="s">
        <v>48</v>
      </c>
      <c r="G370" s="689" t="s">
        <v>33</v>
      </c>
    </row>
    <row r="371" spans="1:7" ht="45" hidden="1" customHeight="1">
      <c r="A371" s="718"/>
      <c r="B371" s="714"/>
      <c r="C371" s="304"/>
      <c r="D371" s="305" t="s">
        <v>151</v>
      </c>
      <c r="E371" s="703"/>
      <c r="F371" s="306"/>
      <c r="G371" s="690"/>
    </row>
    <row r="372" spans="1:7" ht="45" hidden="1" customHeight="1">
      <c r="A372" s="448" t="s">
        <v>242</v>
      </c>
      <c r="B372" s="490" t="s">
        <v>243</v>
      </c>
      <c r="C372" s="488">
        <v>2240</v>
      </c>
      <c r="D372" s="47">
        <v>0</v>
      </c>
      <c r="E372" s="502" t="s">
        <v>141</v>
      </c>
      <c r="F372" s="478" t="s">
        <v>48</v>
      </c>
      <c r="G372" s="501" t="s">
        <v>30</v>
      </c>
    </row>
    <row r="373" spans="1:7" ht="45" hidden="1" customHeight="1">
      <c r="A373" s="449"/>
      <c r="B373" s="491"/>
      <c r="C373" s="489"/>
      <c r="D373" s="42" t="s">
        <v>199</v>
      </c>
      <c r="E373" s="468"/>
      <c r="F373" s="479"/>
      <c r="G373" s="477"/>
    </row>
    <row r="374" spans="1:7" ht="42.75" hidden="1" customHeight="1">
      <c r="A374" s="448" t="s">
        <v>245</v>
      </c>
      <c r="B374" s="490" t="s">
        <v>244</v>
      </c>
      <c r="C374" s="488">
        <v>2240</v>
      </c>
      <c r="D374" s="47">
        <v>0</v>
      </c>
      <c r="E374" s="469" t="s">
        <v>209</v>
      </c>
      <c r="F374" s="478" t="s">
        <v>54</v>
      </c>
      <c r="G374" s="501" t="s">
        <v>33</v>
      </c>
    </row>
    <row r="375" spans="1:7" ht="51.75" hidden="1" customHeight="1">
      <c r="A375" s="449"/>
      <c r="B375" s="491"/>
      <c r="C375" s="489"/>
      <c r="D375" s="27" t="s">
        <v>202</v>
      </c>
      <c r="E375" s="463"/>
      <c r="F375" s="479"/>
      <c r="G375" s="477"/>
    </row>
    <row r="376" spans="1:7" ht="55.5" hidden="1" customHeight="1">
      <c r="A376" s="442" t="s">
        <v>64</v>
      </c>
      <c r="B376" s="24" t="s">
        <v>629</v>
      </c>
      <c r="C376" s="482">
        <v>2240</v>
      </c>
      <c r="D376" s="8">
        <v>0</v>
      </c>
      <c r="E376" s="478" t="s">
        <v>56</v>
      </c>
      <c r="F376" s="604" t="s">
        <v>54</v>
      </c>
      <c r="G376" s="412" t="s">
        <v>53</v>
      </c>
    </row>
    <row r="377" spans="1:7" ht="29.25" hidden="1" customHeight="1">
      <c r="A377" s="443"/>
      <c r="B377" s="307"/>
      <c r="C377" s="483"/>
      <c r="D377" s="12" t="s">
        <v>65</v>
      </c>
      <c r="E377" s="479"/>
      <c r="F377" s="535"/>
      <c r="G377" s="414"/>
    </row>
    <row r="378" spans="1:7" ht="43.2" customHeight="1">
      <c r="A378" s="480" t="s">
        <v>481</v>
      </c>
      <c r="B378" s="403" t="s">
        <v>482</v>
      </c>
      <c r="C378" s="482">
        <v>2240</v>
      </c>
      <c r="D378" s="53">
        <v>45000</v>
      </c>
      <c r="E378" s="478" t="s">
        <v>209</v>
      </c>
      <c r="F378" s="462" t="s">
        <v>49</v>
      </c>
      <c r="G378" s="414"/>
    </row>
    <row r="379" spans="1:7" ht="43.2" customHeight="1">
      <c r="A379" s="481"/>
      <c r="B379" s="403"/>
      <c r="C379" s="483"/>
      <c r="D379" s="48" t="s">
        <v>483</v>
      </c>
      <c r="E379" s="479"/>
      <c r="F379" s="463"/>
      <c r="G379" s="414"/>
    </row>
    <row r="380" spans="1:7" ht="32.4" customHeight="1">
      <c r="A380" s="480" t="s">
        <v>487</v>
      </c>
      <c r="B380" s="403" t="s">
        <v>488</v>
      </c>
      <c r="C380" s="482">
        <v>2240</v>
      </c>
      <c r="D380" s="53">
        <v>142975.39000000001</v>
      </c>
      <c r="E380" s="478" t="s">
        <v>209</v>
      </c>
      <c r="F380" s="462" t="s">
        <v>49</v>
      </c>
      <c r="G380" s="414"/>
    </row>
    <row r="381" spans="1:7" ht="30.6" customHeight="1">
      <c r="A381" s="481"/>
      <c r="B381" s="403"/>
      <c r="C381" s="483"/>
      <c r="D381" s="48" t="s">
        <v>486</v>
      </c>
      <c r="E381" s="479"/>
      <c r="F381" s="463"/>
      <c r="G381" s="414"/>
    </row>
    <row r="382" spans="1:7" ht="30.6" customHeight="1">
      <c r="A382" s="480" t="s">
        <v>492</v>
      </c>
      <c r="B382" s="403" t="s">
        <v>493</v>
      </c>
      <c r="C382" s="405">
        <v>2240</v>
      </c>
      <c r="D382" s="53">
        <v>640000</v>
      </c>
      <c r="E382" s="478" t="s">
        <v>495</v>
      </c>
      <c r="F382" s="462" t="s">
        <v>496</v>
      </c>
      <c r="G382" s="414"/>
    </row>
    <row r="383" spans="1:7" ht="30.6" customHeight="1">
      <c r="A383" s="481"/>
      <c r="B383" s="403"/>
      <c r="C383" s="405"/>
      <c r="D383" s="48" t="s">
        <v>494</v>
      </c>
      <c r="E383" s="479"/>
      <c r="F383" s="463"/>
      <c r="G383" s="414"/>
    </row>
    <row r="384" spans="1:7" ht="27" customHeight="1" thickBot="1">
      <c r="A384" s="308" t="s">
        <v>12</v>
      </c>
      <c r="B384" s="166"/>
      <c r="C384" s="167"/>
      <c r="D384" s="168">
        <f>D226+D230+D236+D304+D310+D312+D314+D324+D326+D330+D332+D336+D338+D340+D342+D378+D380+D382+D328+D334+D308+D306+D302+D300+D298</f>
        <v>26489162.75</v>
      </c>
      <c r="E384" s="167"/>
      <c r="F384" s="167"/>
      <c r="G384" s="169"/>
    </row>
    <row r="385" spans="1:7" ht="27" hidden="1" customHeight="1">
      <c r="A385" s="309" t="s">
        <v>46</v>
      </c>
      <c r="B385" s="310" t="s">
        <v>657</v>
      </c>
      <c r="C385" s="405">
        <v>2282</v>
      </c>
      <c r="D385" s="63">
        <v>0</v>
      </c>
      <c r="E385" s="700" t="s">
        <v>292</v>
      </c>
      <c r="F385" s="701"/>
      <c r="G385" s="691" t="s">
        <v>33</v>
      </c>
    </row>
    <row r="386" spans="1:7" ht="44.25" hidden="1" customHeight="1">
      <c r="A386" s="309"/>
      <c r="B386" s="311"/>
      <c r="C386" s="344"/>
      <c r="D386" s="2" t="s">
        <v>47</v>
      </c>
      <c r="E386" s="468"/>
      <c r="F386" s="475"/>
      <c r="G386" s="506"/>
    </row>
    <row r="387" spans="1:7" ht="39.75" hidden="1" customHeight="1">
      <c r="A387" s="312" t="s">
        <v>80</v>
      </c>
      <c r="B387" s="5"/>
      <c r="C387" s="107"/>
      <c r="D387" s="313">
        <f>D385</f>
        <v>0</v>
      </c>
      <c r="E387" s="107"/>
      <c r="F387" s="107"/>
      <c r="G387" s="109"/>
    </row>
    <row r="388" spans="1:7" ht="78.75" hidden="1" customHeight="1">
      <c r="A388" s="406" t="s">
        <v>435</v>
      </c>
      <c r="B388" s="314" t="s">
        <v>658</v>
      </c>
      <c r="C388" s="315">
        <v>3110</v>
      </c>
      <c r="D388" s="7">
        <v>0</v>
      </c>
      <c r="E388" s="462" t="s">
        <v>547</v>
      </c>
      <c r="F388" s="604" t="s">
        <v>21</v>
      </c>
      <c r="G388" s="484" t="s">
        <v>30</v>
      </c>
    </row>
    <row r="389" spans="1:7" ht="38.25" hidden="1" customHeight="1">
      <c r="A389" s="342"/>
      <c r="B389" s="379"/>
      <c r="C389" s="389"/>
      <c r="D389" s="11" t="s">
        <v>436</v>
      </c>
      <c r="E389" s="463"/>
      <c r="F389" s="535"/>
      <c r="G389" s="485"/>
    </row>
    <row r="390" spans="1:7" ht="57.6" customHeight="1">
      <c r="A390" s="456" t="s">
        <v>438</v>
      </c>
      <c r="B390" s="316" t="s">
        <v>659</v>
      </c>
      <c r="C390" s="315">
        <v>3110</v>
      </c>
      <c r="D390" s="7">
        <f>416139</f>
        <v>416139</v>
      </c>
      <c r="E390" s="462" t="s">
        <v>209</v>
      </c>
      <c r="F390" s="462" t="s">
        <v>48</v>
      </c>
      <c r="G390" s="484" t="s">
        <v>459</v>
      </c>
    </row>
    <row r="391" spans="1:7" ht="70.8" customHeight="1">
      <c r="A391" s="457"/>
      <c r="B391" s="402"/>
      <c r="C391" s="315"/>
      <c r="D391" s="11" t="s">
        <v>437</v>
      </c>
      <c r="E391" s="463"/>
      <c r="F391" s="463"/>
      <c r="G391" s="485"/>
    </row>
    <row r="392" spans="1:7" ht="78.75" hidden="1" customHeight="1">
      <c r="A392" s="317" t="s">
        <v>25</v>
      </c>
      <c r="B392" s="444" t="s">
        <v>660</v>
      </c>
      <c r="C392" s="315">
        <v>3110</v>
      </c>
      <c r="D392" s="7">
        <f>3960000-3960000</f>
        <v>0</v>
      </c>
      <c r="E392" s="373" t="s">
        <v>10</v>
      </c>
      <c r="F392" s="373" t="s">
        <v>21</v>
      </c>
      <c r="G392" s="476" t="s">
        <v>77</v>
      </c>
    </row>
    <row r="393" spans="1:7" ht="93.75" hidden="1" customHeight="1">
      <c r="A393" s="378"/>
      <c r="B393" s="445"/>
      <c r="C393" s="315"/>
      <c r="D393" s="11" t="s">
        <v>76</v>
      </c>
      <c r="E393" s="374" t="s">
        <v>50</v>
      </c>
      <c r="F393" s="374"/>
      <c r="G393" s="477"/>
    </row>
    <row r="394" spans="1:7" ht="27" hidden="1" customHeight="1">
      <c r="A394" s="317" t="s">
        <v>29</v>
      </c>
      <c r="B394" s="444" t="s">
        <v>661</v>
      </c>
      <c r="C394" s="428">
        <v>3110</v>
      </c>
      <c r="D394" s="7">
        <f>6128320.65+2659727.35-8788048</f>
        <v>0</v>
      </c>
      <c r="E394" s="373" t="s">
        <v>10</v>
      </c>
      <c r="F394" s="373" t="s">
        <v>48</v>
      </c>
      <c r="G394" s="476" t="s">
        <v>33</v>
      </c>
    </row>
    <row r="395" spans="1:7" ht="60" hidden="1" customHeight="1">
      <c r="A395" s="378"/>
      <c r="B395" s="445"/>
      <c r="C395" s="389"/>
      <c r="D395" s="11" t="s">
        <v>183</v>
      </c>
      <c r="E395" s="373" t="s">
        <v>50</v>
      </c>
      <c r="F395" s="373"/>
      <c r="G395" s="477"/>
    </row>
    <row r="396" spans="1:7" ht="34.5" hidden="1" customHeight="1">
      <c r="A396" s="317" t="s">
        <v>24</v>
      </c>
      <c r="B396" s="444" t="s">
        <v>662</v>
      </c>
      <c r="C396" s="315">
        <v>3110</v>
      </c>
      <c r="D396" s="22">
        <v>0</v>
      </c>
      <c r="E396" s="396" t="s">
        <v>141</v>
      </c>
      <c r="F396" s="396" t="s">
        <v>21</v>
      </c>
      <c r="G396" s="476" t="s">
        <v>33</v>
      </c>
    </row>
    <row r="397" spans="1:7" ht="43.5" hidden="1" customHeight="1">
      <c r="A397" s="378"/>
      <c r="B397" s="445"/>
      <c r="C397" s="389"/>
      <c r="D397" s="11" t="s">
        <v>175</v>
      </c>
      <c r="E397" s="374"/>
      <c r="F397" s="374"/>
      <c r="G397" s="477"/>
    </row>
    <row r="398" spans="1:7" ht="33.75" hidden="1" customHeight="1">
      <c r="A398" s="317" t="s">
        <v>108</v>
      </c>
      <c r="B398" s="444" t="s">
        <v>663</v>
      </c>
      <c r="C398" s="315">
        <v>3110</v>
      </c>
      <c r="D398" s="20">
        <v>0</v>
      </c>
      <c r="E398" s="373" t="s">
        <v>10</v>
      </c>
      <c r="F398" s="373" t="s">
        <v>49</v>
      </c>
      <c r="G398" s="356" t="s">
        <v>103</v>
      </c>
    </row>
    <row r="399" spans="1:7" ht="43.5" hidden="1" customHeight="1">
      <c r="A399" s="317"/>
      <c r="B399" s="445"/>
      <c r="C399" s="315"/>
      <c r="D399" s="11" t="s">
        <v>107</v>
      </c>
      <c r="E399" s="373"/>
      <c r="F399" s="373"/>
      <c r="G399" s="356"/>
    </row>
    <row r="400" spans="1:7" ht="26.25" hidden="1" customHeight="1">
      <c r="A400" s="450" t="s">
        <v>61</v>
      </c>
      <c r="B400" s="444" t="s">
        <v>664</v>
      </c>
      <c r="C400" s="315">
        <v>3110</v>
      </c>
      <c r="D400" s="22">
        <v>0</v>
      </c>
      <c r="E400" s="396" t="s">
        <v>10</v>
      </c>
      <c r="F400" s="396" t="s">
        <v>20</v>
      </c>
      <c r="G400" s="476" t="s">
        <v>30</v>
      </c>
    </row>
    <row r="401" spans="1:7" ht="39" hidden="1" customHeight="1">
      <c r="A401" s="451"/>
      <c r="B401" s="445"/>
      <c r="C401" s="389"/>
      <c r="D401" s="11" t="s">
        <v>126</v>
      </c>
      <c r="E401" s="374"/>
      <c r="F401" s="374"/>
      <c r="G401" s="477"/>
    </row>
    <row r="402" spans="1:7" ht="26.25" hidden="1" customHeight="1">
      <c r="A402" s="450" t="s">
        <v>128</v>
      </c>
      <c r="B402" s="29" t="s">
        <v>127</v>
      </c>
      <c r="C402" s="446">
        <v>3110</v>
      </c>
      <c r="D402" s="111">
        <v>0</v>
      </c>
      <c r="E402" s="446" t="s">
        <v>141</v>
      </c>
      <c r="F402" s="367" t="s">
        <v>143</v>
      </c>
      <c r="G402" s="339" t="s">
        <v>30</v>
      </c>
    </row>
    <row r="403" spans="1:7" ht="44.25" hidden="1" customHeight="1">
      <c r="A403" s="496"/>
      <c r="B403" s="193"/>
      <c r="C403" s="447"/>
      <c r="D403" s="30" t="s">
        <v>174</v>
      </c>
      <c r="E403" s="447"/>
      <c r="F403" s="318"/>
      <c r="G403" s="179"/>
    </row>
    <row r="404" spans="1:7" ht="52.5" customHeight="1">
      <c r="A404" s="450" t="s">
        <v>472</v>
      </c>
      <c r="B404" s="486" t="s">
        <v>396</v>
      </c>
      <c r="C404" s="446">
        <v>3110</v>
      </c>
      <c r="D404" s="111">
        <v>30000000</v>
      </c>
      <c r="E404" s="447" t="s">
        <v>665</v>
      </c>
      <c r="F404" s="446" t="s">
        <v>125</v>
      </c>
      <c r="G404" s="706" t="s">
        <v>30</v>
      </c>
    </row>
    <row r="405" spans="1:7" ht="37.200000000000003" customHeight="1">
      <c r="A405" s="496"/>
      <c r="B405" s="487"/>
      <c r="C405" s="447"/>
      <c r="D405" s="30" t="s">
        <v>397</v>
      </c>
      <c r="E405" s="453"/>
      <c r="F405" s="447"/>
      <c r="G405" s="707"/>
    </row>
    <row r="406" spans="1:7" ht="42" customHeight="1">
      <c r="A406" s="512" t="s">
        <v>701</v>
      </c>
      <c r="B406" s="224" t="s">
        <v>703</v>
      </c>
      <c r="C406" s="238">
        <v>3110</v>
      </c>
      <c r="D406" s="17">
        <v>7674700</v>
      </c>
      <c r="E406" s="478" t="s">
        <v>553</v>
      </c>
      <c r="F406" s="478" t="s">
        <v>143</v>
      </c>
      <c r="G406" s="614" t="s">
        <v>33</v>
      </c>
    </row>
    <row r="407" spans="1:7" ht="59.25" customHeight="1">
      <c r="A407" s="513"/>
      <c r="B407" s="116"/>
      <c r="C407" s="223"/>
      <c r="D407" s="39" t="s">
        <v>702</v>
      </c>
      <c r="E407" s="479"/>
      <c r="F407" s="479"/>
      <c r="G407" s="615"/>
    </row>
    <row r="408" spans="1:7" ht="40.5" customHeight="1">
      <c r="A408" s="442" t="s">
        <v>454</v>
      </c>
      <c r="B408" s="508" t="s">
        <v>666</v>
      </c>
      <c r="C408" s="482">
        <v>3110</v>
      </c>
      <c r="D408" s="38">
        <v>430000000</v>
      </c>
      <c r="E408" s="478" t="s">
        <v>398</v>
      </c>
      <c r="F408" s="462" t="s">
        <v>55</v>
      </c>
      <c r="G408" s="319" t="s">
        <v>667</v>
      </c>
    </row>
    <row r="409" spans="1:7" ht="63" customHeight="1">
      <c r="A409" s="443"/>
      <c r="B409" s="509"/>
      <c r="C409" s="483"/>
      <c r="D409" s="12" t="s">
        <v>455</v>
      </c>
      <c r="E409" s="479"/>
      <c r="F409" s="463"/>
      <c r="G409" s="320"/>
    </row>
    <row r="410" spans="1:7" ht="40.5" hidden="1" customHeight="1">
      <c r="A410" s="442" t="s">
        <v>67</v>
      </c>
      <c r="B410" s="444" t="s">
        <v>668</v>
      </c>
      <c r="C410" s="482">
        <v>3110</v>
      </c>
      <c r="D410" s="8">
        <v>0</v>
      </c>
      <c r="E410" s="478" t="s">
        <v>57</v>
      </c>
      <c r="F410" s="604" t="s">
        <v>55</v>
      </c>
      <c r="G410" s="412" t="s">
        <v>53</v>
      </c>
    </row>
    <row r="411" spans="1:7" ht="40.5" hidden="1" customHeight="1">
      <c r="A411" s="443"/>
      <c r="B411" s="445"/>
      <c r="C411" s="483"/>
      <c r="D411" s="12" t="s">
        <v>75</v>
      </c>
      <c r="E411" s="479"/>
      <c r="F411" s="535"/>
      <c r="G411" s="186"/>
    </row>
    <row r="412" spans="1:7" ht="36" customHeight="1">
      <c r="A412" s="442" t="s">
        <v>480</v>
      </c>
      <c r="B412" s="480" t="s">
        <v>476</v>
      </c>
      <c r="C412" s="482">
        <v>3110</v>
      </c>
      <c r="D412" s="80">
        <v>10000000</v>
      </c>
      <c r="E412" s="478" t="s">
        <v>669</v>
      </c>
      <c r="F412" s="462" t="s">
        <v>55</v>
      </c>
      <c r="G412" s="476" t="s">
        <v>478</v>
      </c>
    </row>
    <row r="413" spans="1:7" ht="28.8" customHeight="1">
      <c r="A413" s="443"/>
      <c r="B413" s="481"/>
      <c r="C413" s="483"/>
      <c r="D413" s="12" t="s">
        <v>477</v>
      </c>
      <c r="E413" s="479"/>
      <c r="F413" s="463"/>
      <c r="G413" s="477"/>
    </row>
    <row r="414" spans="1:7" ht="28.8" customHeight="1">
      <c r="A414" s="442" t="s">
        <v>489</v>
      </c>
      <c r="B414" s="699" t="s">
        <v>490</v>
      </c>
      <c r="C414" s="482">
        <v>3110</v>
      </c>
      <c r="D414" s="80">
        <v>77000</v>
      </c>
      <c r="E414" s="478" t="s">
        <v>209</v>
      </c>
      <c r="F414" s="462" t="s">
        <v>49</v>
      </c>
      <c r="G414" s="348"/>
    </row>
    <row r="415" spans="1:7" ht="28.8" customHeight="1">
      <c r="A415" s="443"/>
      <c r="B415" s="587"/>
      <c r="C415" s="483"/>
      <c r="D415" s="12" t="s">
        <v>491</v>
      </c>
      <c r="E415" s="479"/>
      <c r="F415" s="463"/>
      <c r="G415" s="348"/>
    </row>
    <row r="416" spans="1:7" ht="27.75" customHeight="1">
      <c r="A416" s="61" t="s">
        <v>11</v>
      </c>
      <c r="B416" s="321"/>
      <c r="C416" s="436"/>
      <c r="D416" s="6">
        <f>D390+D404+D406+D408+D4+D414</f>
        <v>468167839</v>
      </c>
      <c r="E416" s="322" t="s">
        <v>479</v>
      </c>
      <c r="F416" s="107"/>
      <c r="G416" s="109"/>
    </row>
    <row r="417" spans="1:7" ht="60" customHeight="1">
      <c r="A417" s="450" t="s">
        <v>469</v>
      </c>
      <c r="B417" s="508" t="s">
        <v>467</v>
      </c>
      <c r="C417" s="446" t="s">
        <v>468</v>
      </c>
      <c r="D417" s="52">
        <v>19851400</v>
      </c>
      <c r="E417" s="446" t="s">
        <v>280</v>
      </c>
      <c r="F417" s="446" t="s">
        <v>48</v>
      </c>
      <c r="G417" s="460" t="s">
        <v>670</v>
      </c>
    </row>
    <row r="418" spans="1:7" ht="88.2" customHeight="1">
      <c r="A418" s="496"/>
      <c r="B418" s="616"/>
      <c r="C418" s="447"/>
      <c r="D418" s="30" t="s">
        <v>671</v>
      </c>
      <c r="E418" s="447"/>
      <c r="F418" s="447"/>
      <c r="G418" s="461"/>
    </row>
    <row r="419" spans="1:7" ht="60" customHeight="1">
      <c r="A419" s="450" t="s">
        <v>469</v>
      </c>
      <c r="B419" s="508" t="s">
        <v>467</v>
      </c>
      <c r="C419" s="446" t="s">
        <v>468</v>
      </c>
      <c r="D419" s="52">
        <v>19447000</v>
      </c>
      <c r="E419" s="446" t="s">
        <v>280</v>
      </c>
      <c r="F419" s="446" t="s">
        <v>143</v>
      </c>
      <c r="G419" s="460" t="s">
        <v>670</v>
      </c>
    </row>
    <row r="420" spans="1:7" ht="88.2" customHeight="1" thickBot="1">
      <c r="A420" s="496"/>
      <c r="B420" s="616"/>
      <c r="C420" s="447"/>
      <c r="D420" s="30" t="s">
        <v>687</v>
      </c>
      <c r="E420" s="447"/>
      <c r="F420" s="447"/>
      <c r="G420" s="461"/>
    </row>
    <row r="421" spans="1:7" ht="57" customHeight="1">
      <c r="A421" s="605" t="s">
        <v>439</v>
      </c>
      <c r="B421" s="607" t="s">
        <v>672</v>
      </c>
      <c r="C421" s="609">
        <v>3122</v>
      </c>
      <c r="D421" s="73">
        <v>2090000</v>
      </c>
      <c r="E421" s="525" t="s">
        <v>644</v>
      </c>
      <c r="F421" s="612" t="s">
        <v>21</v>
      </c>
      <c r="G421" s="624" t="s">
        <v>673</v>
      </c>
    </row>
    <row r="422" spans="1:7" ht="96.75" customHeight="1" thickBot="1">
      <c r="A422" s="606"/>
      <c r="B422" s="608"/>
      <c r="C422" s="610"/>
      <c r="D422" s="74" t="s">
        <v>440</v>
      </c>
      <c r="E422" s="611"/>
      <c r="F422" s="613"/>
      <c r="G422" s="625"/>
    </row>
    <row r="423" spans="1:7" ht="42" customHeight="1">
      <c r="A423" s="450" t="s">
        <v>402</v>
      </c>
      <c r="B423" s="621" t="s">
        <v>399</v>
      </c>
      <c r="C423" s="446">
        <v>3122</v>
      </c>
      <c r="D423" s="323">
        <v>53047500</v>
      </c>
      <c r="E423" s="446" t="s">
        <v>674</v>
      </c>
      <c r="F423" s="627" t="s">
        <v>20</v>
      </c>
      <c r="G423" s="460" t="s">
        <v>675</v>
      </c>
    </row>
    <row r="424" spans="1:7" ht="129.75" customHeight="1">
      <c r="A424" s="451"/>
      <c r="B424" s="616"/>
      <c r="C424" s="447"/>
      <c r="D424" s="30" t="s">
        <v>676</v>
      </c>
      <c r="E424" s="447"/>
      <c r="F424" s="628"/>
      <c r="G424" s="461"/>
    </row>
    <row r="425" spans="1:7" ht="46.8" customHeight="1">
      <c r="A425" s="450" t="s">
        <v>512</v>
      </c>
      <c r="B425" s="508" t="s">
        <v>513</v>
      </c>
      <c r="C425" s="446">
        <v>3122</v>
      </c>
      <c r="D425" s="52">
        <v>7095525</v>
      </c>
      <c r="E425" s="462" t="s">
        <v>674</v>
      </c>
      <c r="F425" s="627" t="s">
        <v>125</v>
      </c>
      <c r="G425" s="460" t="s">
        <v>677</v>
      </c>
    </row>
    <row r="426" spans="1:7" ht="49.2" customHeight="1">
      <c r="A426" s="451"/>
      <c r="B426" s="509"/>
      <c r="C426" s="447"/>
      <c r="D426" s="30" t="s">
        <v>678</v>
      </c>
      <c r="E426" s="463"/>
      <c r="F426" s="628"/>
      <c r="G426" s="461"/>
    </row>
    <row r="427" spans="1:7" ht="46.8" customHeight="1">
      <c r="A427" s="450" t="s">
        <v>514</v>
      </c>
      <c r="B427" s="508" t="s">
        <v>513</v>
      </c>
      <c r="C427" s="446">
        <v>3122</v>
      </c>
      <c r="D427" s="52">
        <v>7095525</v>
      </c>
      <c r="E427" s="462" t="s">
        <v>674</v>
      </c>
      <c r="F427" s="627" t="s">
        <v>125</v>
      </c>
      <c r="G427" s="460" t="s">
        <v>677</v>
      </c>
    </row>
    <row r="428" spans="1:7" ht="49.2" customHeight="1">
      <c r="A428" s="451"/>
      <c r="B428" s="509"/>
      <c r="C428" s="447"/>
      <c r="D428" s="30" t="s">
        <v>678</v>
      </c>
      <c r="E428" s="463"/>
      <c r="F428" s="628"/>
      <c r="G428" s="461"/>
    </row>
    <row r="429" spans="1:7" ht="46.8" customHeight="1">
      <c r="A429" s="708" t="s">
        <v>484</v>
      </c>
      <c r="B429" s="621" t="s">
        <v>485</v>
      </c>
      <c r="C429" s="446">
        <v>3122</v>
      </c>
      <c r="D429" s="52">
        <v>45000</v>
      </c>
      <c r="E429" s="462" t="s">
        <v>209</v>
      </c>
      <c r="F429" s="627" t="s">
        <v>49</v>
      </c>
      <c r="G429" s="460" t="s">
        <v>679</v>
      </c>
    </row>
    <row r="430" spans="1:7" ht="34.799999999999997" customHeight="1">
      <c r="A430" s="709"/>
      <c r="B430" s="616"/>
      <c r="C430" s="447"/>
      <c r="D430" s="30" t="s">
        <v>483</v>
      </c>
      <c r="E430" s="463"/>
      <c r="F430" s="628"/>
      <c r="G430" s="461"/>
    </row>
    <row r="431" spans="1:7" ht="35.25" customHeight="1">
      <c r="A431" s="324" t="s">
        <v>282</v>
      </c>
      <c r="B431" s="325"/>
      <c r="C431" s="326"/>
      <c r="D431" s="26">
        <f>D421+D423+D429+D425+D427</f>
        <v>69373550</v>
      </c>
      <c r="E431" s="327">
        <v>19447000</v>
      </c>
      <c r="F431" s="326" t="s">
        <v>412</v>
      </c>
      <c r="G431" s="328"/>
    </row>
    <row r="432" spans="1:7" ht="35.25" customHeight="1">
      <c r="A432" s="621" t="s">
        <v>522</v>
      </c>
      <c r="B432" s="621" t="s">
        <v>411</v>
      </c>
      <c r="C432" s="446">
        <v>3142</v>
      </c>
      <c r="D432" s="52">
        <v>23696510</v>
      </c>
      <c r="E432" s="446" t="s">
        <v>564</v>
      </c>
      <c r="F432" s="627" t="s">
        <v>20</v>
      </c>
      <c r="G432" s="460" t="s">
        <v>680</v>
      </c>
    </row>
    <row r="433" spans="1:7" ht="135" customHeight="1">
      <c r="A433" s="616"/>
      <c r="B433" s="616"/>
      <c r="C433" s="447"/>
      <c r="D433" s="30" t="s">
        <v>681</v>
      </c>
      <c r="E433" s="447"/>
      <c r="F433" s="628"/>
      <c r="G433" s="461"/>
    </row>
    <row r="434" spans="1:7" ht="60" customHeight="1">
      <c r="A434" s="450" t="s">
        <v>509</v>
      </c>
      <c r="B434" s="508" t="s">
        <v>493</v>
      </c>
      <c r="C434" s="446">
        <v>3142</v>
      </c>
      <c r="D434" s="52">
        <v>490000</v>
      </c>
      <c r="E434" s="446" t="s">
        <v>209</v>
      </c>
      <c r="F434" s="446" t="s">
        <v>125</v>
      </c>
      <c r="G434" s="460" t="s">
        <v>679</v>
      </c>
    </row>
    <row r="435" spans="1:7" ht="88.2" customHeight="1">
      <c r="A435" s="496"/>
      <c r="B435" s="616"/>
      <c r="C435" s="447"/>
      <c r="D435" s="30" t="s">
        <v>682</v>
      </c>
      <c r="E435" s="447"/>
      <c r="F435" s="447"/>
      <c r="G435" s="461"/>
    </row>
    <row r="436" spans="1:7" ht="60" customHeight="1">
      <c r="A436" s="450" t="s">
        <v>510</v>
      </c>
      <c r="B436" s="508" t="s">
        <v>511</v>
      </c>
      <c r="C436" s="446">
        <v>3142</v>
      </c>
      <c r="D436" s="52">
        <v>4909130</v>
      </c>
      <c r="E436" s="446" t="s">
        <v>674</v>
      </c>
      <c r="F436" s="446" t="s">
        <v>125</v>
      </c>
      <c r="G436" s="460" t="s">
        <v>679</v>
      </c>
    </row>
    <row r="437" spans="1:7" ht="88.2" customHeight="1">
      <c r="A437" s="496"/>
      <c r="B437" s="616"/>
      <c r="C437" s="447"/>
      <c r="D437" s="30" t="s">
        <v>683</v>
      </c>
      <c r="E437" s="447"/>
      <c r="F437" s="447"/>
      <c r="G437" s="461"/>
    </row>
    <row r="438" spans="1:7" ht="35.25" customHeight="1">
      <c r="A438" s="5" t="s">
        <v>293</v>
      </c>
      <c r="B438" s="325"/>
      <c r="C438" s="326"/>
      <c r="D438" s="26">
        <f>D436+D434</f>
        <v>5399130</v>
      </c>
      <c r="E438" s="326">
        <v>23696510</v>
      </c>
      <c r="F438" s="326" t="s">
        <v>412</v>
      </c>
      <c r="G438" s="326"/>
    </row>
    <row r="439" spans="1:7" ht="38.25" customHeight="1">
      <c r="A439" s="620"/>
      <c r="B439" s="620"/>
      <c r="C439" s="620"/>
      <c r="D439" s="620"/>
      <c r="E439" s="620"/>
      <c r="F439" s="620"/>
      <c r="G439" s="620"/>
    </row>
    <row r="440" spans="1:7" s="329" customFormat="1" ht="38.25" customHeight="1">
      <c r="A440" s="79"/>
      <c r="B440" s="425"/>
      <c r="C440" s="692"/>
      <c r="D440" s="692"/>
      <c r="E440" s="692"/>
      <c r="F440" s="79"/>
      <c r="G440" s="79"/>
    </row>
    <row r="441" spans="1:7" ht="25.5" customHeight="1">
      <c r="A441" s="330"/>
      <c r="B441" s="399"/>
      <c r="C441" s="427"/>
      <c r="D441" s="622"/>
      <c r="E441" s="622"/>
      <c r="F441" s="623"/>
      <c r="G441" s="623"/>
    </row>
    <row r="442" spans="1:7" s="78" customFormat="1" ht="15.6">
      <c r="A442" s="77"/>
      <c r="F442" s="626"/>
      <c r="G442" s="626"/>
    </row>
    <row r="443" spans="1:7" ht="15.6">
      <c r="A443" s="331"/>
      <c r="B443" s="331"/>
      <c r="C443" s="399"/>
      <c r="D443" s="331"/>
      <c r="E443" s="332"/>
      <c r="F443" s="332"/>
      <c r="G443" s="332"/>
    </row>
    <row r="444" spans="1:7" ht="30" hidden="1" customHeight="1">
      <c r="A444" s="617"/>
      <c r="B444" s="399"/>
      <c r="C444" s="426"/>
      <c r="D444" s="618"/>
      <c r="E444" s="618"/>
      <c r="F444" s="618"/>
      <c r="G444" s="618"/>
    </row>
    <row r="445" spans="1:7" ht="12.75" hidden="1" customHeight="1">
      <c r="A445" s="617"/>
      <c r="B445" s="399"/>
      <c r="C445" s="427"/>
      <c r="D445" s="619"/>
      <c r="E445" s="619"/>
      <c r="F445" s="619"/>
      <c r="G445" s="619"/>
    </row>
    <row r="446" spans="1:7" ht="12.75" hidden="1" customHeight="1">
      <c r="A446" s="399"/>
      <c r="B446" s="399"/>
      <c r="C446" s="427"/>
      <c r="D446" s="400"/>
      <c r="E446" s="400"/>
      <c r="F446" s="400"/>
      <c r="G446" s="400"/>
    </row>
    <row r="447" spans="1:7" ht="21.75" hidden="1" customHeight="1">
      <c r="A447" s="617"/>
      <c r="B447" s="399"/>
      <c r="C447" s="426"/>
      <c r="D447" s="618"/>
      <c r="E447" s="618"/>
      <c r="F447" s="618"/>
      <c r="G447" s="618"/>
    </row>
    <row r="448" spans="1:7" ht="12.75" customHeight="1">
      <c r="A448" s="617"/>
      <c r="B448" s="399"/>
      <c r="C448" s="427"/>
      <c r="D448" s="619"/>
      <c r="E448" s="619"/>
      <c r="F448" s="619"/>
      <c r="G448" s="619"/>
    </row>
    <row r="449" spans="1:7" ht="12.75" customHeight="1">
      <c r="A449" s="399"/>
      <c r="B449" s="399"/>
      <c r="C449" s="427"/>
      <c r="D449" s="400"/>
      <c r="E449" s="400"/>
      <c r="F449" s="400"/>
      <c r="G449" s="400"/>
    </row>
    <row r="450" spans="1:7">
      <c r="A450" s="332"/>
      <c r="B450" s="332"/>
      <c r="C450" s="332"/>
      <c r="D450" s="333"/>
      <c r="E450" s="332"/>
      <c r="F450" s="332"/>
      <c r="G450" s="332"/>
    </row>
  </sheetData>
  <mergeCells count="768">
    <mergeCell ref="A314:A315"/>
    <mergeCell ref="F316:F317"/>
    <mergeCell ref="B318:B319"/>
    <mergeCell ref="C318:C319"/>
    <mergeCell ref="E318:E319"/>
    <mergeCell ref="F378:F379"/>
    <mergeCell ref="E380:E381"/>
    <mergeCell ref="A324:A325"/>
    <mergeCell ref="B324:B325"/>
    <mergeCell ref="A326:A327"/>
    <mergeCell ref="C326:C327"/>
    <mergeCell ref="F338:F339"/>
    <mergeCell ref="E354:E355"/>
    <mergeCell ref="E330:E331"/>
    <mergeCell ref="A334:A335"/>
    <mergeCell ref="B334:B335"/>
    <mergeCell ref="F354:F355"/>
    <mergeCell ref="E362:E363"/>
    <mergeCell ref="E364:E365"/>
    <mergeCell ref="E366:E367"/>
    <mergeCell ref="E358:E359"/>
    <mergeCell ref="E360:E361"/>
    <mergeCell ref="A370:A371"/>
    <mergeCell ref="B366:B367"/>
    <mergeCell ref="B298:B299"/>
    <mergeCell ref="E298:E299"/>
    <mergeCell ref="A328:A329"/>
    <mergeCell ref="B328:B329"/>
    <mergeCell ref="C328:C329"/>
    <mergeCell ref="E328:E329"/>
    <mergeCell ref="F328:F329"/>
    <mergeCell ref="E376:E377"/>
    <mergeCell ref="F376:F377"/>
    <mergeCell ref="A374:A375"/>
    <mergeCell ref="C374:C375"/>
    <mergeCell ref="A344:A345"/>
    <mergeCell ref="B344:B345"/>
    <mergeCell ref="A330:A331"/>
    <mergeCell ref="B336:B337"/>
    <mergeCell ref="A312:A313"/>
    <mergeCell ref="C322:C323"/>
    <mergeCell ref="B316:B317"/>
    <mergeCell ref="B314:B315"/>
    <mergeCell ref="B326:B327"/>
    <mergeCell ref="B320:B321"/>
    <mergeCell ref="B370:B371"/>
    <mergeCell ref="B354:B355"/>
    <mergeCell ref="B330:B331"/>
    <mergeCell ref="C436:C437"/>
    <mergeCell ref="E436:E437"/>
    <mergeCell ref="F436:F437"/>
    <mergeCell ref="A423:A424"/>
    <mergeCell ref="E432:E433"/>
    <mergeCell ref="A425:A426"/>
    <mergeCell ref="B425:B426"/>
    <mergeCell ref="C425:C426"/>
    <mergeCell ref="E425:E426"/>
    <mergeCell ref="F425:F426"/>
    <mergeCell ref="A434:A435"/>
    <mergeCell ref="B434:B435"/>
    <mergeCell ref="C434:C435"/>
    <mergeCell ref="E434:E435"/>
    <mergeCell ref="F434:F435"/>
    <mergeCell ref="A429:A430"/>
    <mergeCell ref="B429:B430"/>
    <mergeCell ref="C429:C430"/>
    <mergeCell ref="E429:E430"/>
    <mergeCell ref="F429:F430"/>
    <mergeCell ref="A427:A428"/>
    <mergeCell ref="C423:C424"/>
    <mergeCell ref="C440:E440"/>
    <mergeCell ref="A209:A210"/>
    <mergeCell ref="B209:B210"/>
    <mergeCell ref="C209:C210"/>
    <mergeCell ref="E209:E210"/>
    <mergeCell ref="F209:F210"/>
    <mergeCell ref="G209:G210"/>
    <mergeCell ref="A414:A415"/>
    <mergeCell ref="B414:B415"/>
    <mergeCell ref="C414:C415"/>
    <mergeCell ref="E414:E415"/>
    <mergeCell ref="F414:F415"/>
    <mergeCell ref="G266:G267"/>
    <mergeCell ref="G264:G265"/>
    <mergeCell ref="E385:F386"/>
    <mergeCell ref="E370:E371"/>
    <mergeCell ref="E310:E311"/>
    <mergeCell ref="G404:G405"/>
    <mergeCell ref="G392:G393"/>
    <mergeCell ref="G388:G389"/>
    <mergeCell ref="G390:G391"/>
    <mergeCell ref="G368:G369"/>
    <mergeCell ref="A436:A437"/>
    <mergeCell ref="B436:B437"/>
    <mergeCell ref="G372:G373"/>
    <mergeCell ref="E374:E375"/>
    <mergeCell ref="F372:F373"/>
    <mergeCell ref="E382:E383"/>
    <mergeCell ref="G436:G437"/>
    <mergeCell ref="G370:G371"/>
    <mergeCell ref="G434:G435"/>
    <mergeCell ref="G432:G433"/>
    <mergeCell ref="E378:E379"/>
    <mergeCell ref="F374:F375"/>
    <mergeCell ref="E372:E373"/>
    <mergeCell ref="G385:G386"/>
    <mergeCell ref="G374:G375"/>
    <mergeCell ref="F380:F381"/>
    <mergeCell ref="F427:F428"/>
    <mergeCell ref="G427:G428"/>
    <mergeCell ref="G419:G420"/>
    <mergeCell ref="E388:E389"/>
    <mergeCell ref="F388:F389"/>
    <mergeCell ref="E390:E391"/>
    <mergeCell ref="F390:F391"/>
    <mergeCell ref="G394:G395"/>
    <mergeCell ref="G429:G430"/>
    <mergeCell ref="F423:F424"/>
    <mergeCell ref="A284:A285"/>
    <mergeCell ref="F282:F283"/>
    <mergeCell ref="B284:B285"/>
    <mergeCell ref="G326:G327"/>
    <mergeCell ref="G346:G347"/>
    <mergeCell ref="G330:G331"/>
    <mergeCell ref="E314:E315"/>
    <mergeCell ref="E340:E341"/>
    <mergeCell ref="F352:F353"/>
    <mergeCell ref="G352:G353"/>
    <mergeCell ref="E290:E291"/>
    <mergeCell ref="E324:E325"/>
    <mergeCell ref="G328:G329"/>
    <mergeCell ref="F320:F321"/>
    <mergeCell ref="F318:F319"/>
    <mergeCell ref="E306:E307"/>
    <mergeCell ref="E322:E323"/>
    <mergeCell ref="F326:F327"/>
    <mergeCell ref="E308:E309"/>
    <mergeCell ref="E296:E297"/>
    <mergeCell ref="F322:F323"/>
    <mergeCell ref="E326:E327"/>
    <mergeCell ref="F332:F333"/>
    <mergeCell ref="F330:F331"/>
    <mergeCell ref="A296:A297"/>
    <mergeCell ref="C286:C287"/>
    <mergeCell ref="E312:E313"/>
    <mergeCell ref="A304:A305"/>
    <mergeCell ref="B304:B305"/>
    <mergeCell ref="E304:E305"/>
    <mergeCell ref="A302:A303"/>
    <mergeCell ref="B302:B303"/>
    <mergeCell ref="E302:E303"/>
    <mergeCell ref="A306:A307"/>
    <mergeCell ref="B306:B307"/>
    <mergeCell ref="A310:A311"/>
    <mergeCell ref="A308:A309"/>
    <mergeCell ref="B308:B309"/>
    <mergeCell ref="E288:E289"/>
    <mergeCell ref="A286:A287"/>
    <mergeCell ref="B312:B313"/>
    <mergeCell ref="B296:B297"/>
    <mergeCell ref="E294:E295"/>
    <mergeCell ref="B286:B287"/>
    <mergeCell ref="B294:B295"/>
    <mergeCell ref="E286:E287"/>
    <mergeCell ref="A294:A295"/>
    <mergeCell ref="A298:A299"/>
    <mergeCell ref="G290:G291"/>
    <mergeCell ref="G282:G283"/>
    <mergeCell ref="G284:G285"/>
    <mergeCell ref="G314:G315"/>
    <mergeCell ref="G312:G313"/>
    <mergeCell ref="G292:G293"/>
    <mergeCell ref="G294:G295"/>
    <mergeCell ref="G288:G289"/>
    <mergeCell ref="G322:G323"/>
    <mergeCell ref="B282:B283"/>
    <mergeCell ref="C282:C283"/>
    <mergeCell ref="C248:C249"/>
    <mergeCell ref="E280:E281"/>
    <mergeCell ref="C238:C239"/>
    <mergeCell ref="G256:G257"/>
    <mergeCell ref="G230:G231"/>
    <mergeCell ref="G240:G241"/>
    <mergeCell ref="G248:G249"/>
    <mergeCell ref="G260:G261"/>
    <mergeCell ref="G262:G263"/>
    <mergeCell ref="G258:G259"/>
    <mergeCell ref="G276:G277"/>
    <mergeCell ref="F270:F271"/>
    <mergeCell ref="C266:C267"/>
    <mergeCell ref="F278:F279"/>
    <mergeCell ref="E270:E271"/>
    <mergeCell ref="F280:F281"/>
    <mergeCell ref="E276:E277"/>
    <mergeCell ref="E278:E279"/>
    <mergeCell ref="F252:F253"/>
    <mergeCell ref="F264:F265"/>
    <mergeCell ref="F242:F243"/>
    <mergeCell ref="F238:F239"/>
    <mergeCell ref="A280:A281"/>
    <mergeCell ref="B280:B281"/>
    <mergeCell ref="C280:C281"/>
    <mergeCell ref="E266:E267"/>
    <mergeCell ref="E274:E275"/>
    <mergeCell ref="A278:A279"/>
    <mergeCell ref="F266:F267"/>
    <mergeCell ref="A268:A269"/>
    <mergeCell ref="A266:A267"/>
    <mergeCell ref="A270:A271"/>
    <mergeCell ref="G177:G178"/>
    <mergeCell ref="G183:G184"/>
    <mergeCell ref="F179:F180"/>
    <mergeCell ref="G222:G223"/>
    <mergeCell ref="G224:G225"/>
    <mergeCell ref="F250:F251"/>
    <mergeCell ref="F248:F249"/>
    <mergeCell ref="E185:E186"/>
    <mergeCell ref="G185:G186"/>
    <mergeCell ref="E187:E188"/>
    <mergeCell ref="G187:G188"/>
    <mergeCell ref="E189:E190"/>
    <mergeCell ref="G189:G190"/>
    <mergeCell ref="F195:F196"/>
    <mergeCell ref="F216:F217"/>
    <mergeCell ref="E191:E192"/>
    <mergeCell ref="G228:G229"/>
    <mergeCell ref="F193:F194"/>
    <mergeCell ref="G191:G192"/>
    <mergeCell ref="E207:E208"/>
    <mergeCell ref="F207:F208"/>
    <mergeCell ref="G207:G208"/>
    <mergeCell ref="G218:G219"/>
    <mergeCell ref="G179:G180"/>
    <mergeCell ref="G252:G253"/>
    <mergeCell ref="G254:G255"/>
    <mergeCell ref="C320:C321"/>
    <mergeCell ref="E320:E321"/>
    <mergeCell ref="G316:G317"/>
    <mergeCell ref="G318:G319"/>
    <mergeCell ref="G268:G269"/>
    <mergeCell ref="G193:G194"/>
    <mergeCell ref="F218:F219"/>
    <mergeCell ref="F286:F287"/>
    <mergeCell ref="F312:F313"/>
    <mergeCell ref="E316:E317"/>
    <mergeCell ref="F294:F295"/>
    <mergeCell ref="C284:C285"/>
    <mergeCell ref="E284:E285"/>
    <mergeCell ref="F284:F285"/>
    <mergeCell ref="F296:F297"/>
    <mergeCell ref="F310:F311"/>
    <mergeCell ref="F314:F315"/>
    <mergeCell ref="F256:F257"/>
    <mergeCell ref="E242:E243"/>
    <mergeCell ref="E282:E283"/>
    <mergeCell ref="C262:C263"/>
    <mergeCell ref="F268:F269"/>
    <mergeCell ref="E165:E166"/>
    <mergeCell ref="E123:E124"/>
    <mergeCell ref="F123:F124"/>
    <mergeCell ref="A230:A231"/>
    <mergeCell ref="C216:C217"/>
    <mergeCell ref="A212:A213"/>
    <mergeCell ref="C220:C221"/>
    <mergeCell ref="A177:A178"/>
    <mergeCell ref="A179:A180"/>
    <mergeCell ref="A220:A221"/>
    <mergeCell ref="A226:A227"/>
    <mergeCell ref="A218:A219"/>
    <mergeCell ref="A201:A202"/>
    <mergeCell ref="B201:B202"/>
    <mergeCell ref="E143:E144"/>
    <mergeCell ref="A161:A162"/>
    <mergeCell ref="A163:A164"/>
    <mergeCell ref="A153:A154"/>
    <mergeCell ref="F163:F164"/>
    <mergeCell ref="A159:A160"/>
    <mergeCell ref="A155:A156"/>
    <mergeCell ref="A157:A158"/>
    <mergeCell ref="E163:E164"/>
    <mergeCell ref="E228:E229"/>
    <mergeCell ref="G181:G182"/>
    <mergeCell ref="G169:G170"/>
    <mergeCell ref="G216:G217"/>
    <mergeCell ref="F220:F221"/>
    <mergeCell ref="E199:E200"/>
    <mergeCell ref="F199:F200"/>
    <mergeCell ref="G199:G200"/>
    <mergeCell ref="E179:E180"/>
    <mergeCell ref="F177:F178"/>
    <mergeCell ref="E177:E178"/>
    <mergeCell ref="E171:E172"/>
    <mergeCell ref="E201:E202"/>
    <mergeCell ref="F201:F202"/>
    <mergeCell ref="G201:G202"/>
    <mergeCell ref="G220:G221"/>
    <mergeCell ref="E218:E219"/>
    <mergeCell ref="E216:E217"/>
    <mergeCell ref="G197:G198"/>
    <mergeCell ref="F205:F206"/>
    <mergeCell ref="G205:G206"/>
    <mergeCell ref="E220:E221"/>
    <mergeCell ref="G173:G174"/>
    <mergeCell ref="E197:E198"/>
    <mergeCell ref="E193:E194"/>
    <mergeCell ref="G127:G128"/>
    <mergeCell ref="E149:E150"/>
    <mergeCell ref="E135:E136"/>
    <mergeCell ref="B117:B118"/>
    <mergeCell ref="E139:E140"/>
    <mergeCell ref="E147:E148"/>
    <mergeCell ref="F141:F142"/>
    <mergeCell ref="F139:F140"/>
    <mergeCell ref="E137:E138"/>
    <mergeCell ref="E133:E134"/>
    <mergeCell ref="F133:F134"/>
    <mergeCell ref="F143:F144"/>
    <mergeCell ref="F137:F138"/>
    <mergeCell ref="F121:F122"/>
    <mergeCell ref="E121:E122"/>
    <mergeCell ref="G137:G138"/>
    <mergeCell ref="G139:G140"/>
    <mergeCell ref="G141:G142"/>
    <mergeCell ref="G147:G148"/>
    <mergeCell ref="G121:G122"/>
    <mergeCell ref="G123:G124"/>
    <mergeCell ref="B157:B158"/>
    <mergeCell ref="G93:G94"/>
    <mergeCell ref="F103:F104"/>
    <mergeCell ref="A83:A84"/>
    <mergeCell ref="G107:G108"/>
    <mergeCell ref="F131:F132"/>
    <mergeCell ref="F129:F130"/>
    <mergeCell ref="G133:G134"/>
    <mergeCell ref="F135:F136"/>
    <mergeCell ref="G135:G136"/>
    <mergeCell ref="E157:E158"/>
    <mergeCell ref="E129:E130"/>
    <mergeCell ref="E151:E152"/>
    <mergeCell ref="G157:G158"/>
    <mergeCell ref="E153:E154"/>
    <mergeCell ref="G153:G154"/>
    <mergeCell ref="E155:E156"/>
    <mergeCell ref="G155:G156"/>
    <mergeCell ref="F119:F120"/>
    <mergeCell ref="G117:G118"/>
    <mergeCell ref="G119:G120"/>
    <mergeCell ref="F109:F110"/>
    <mergeCell ref="G131:G132"/>
    <mergeCell ref="G129:G130"/>
    <mergeCell ref="A87:A88"/>
    <mergeCell ref="C97:C98"/>
    <mergeCell ref="A105:A106"/>
    <mergeCell ref="C105:C106"/>
    <mergeCell ref="G159:G160"/>
    <mergeCell ref="E73:E74"/>
    <mergeCell ref="E107:E108"/>
    <mergeCell ref="E99:E100"/>
    <mergeCell ref="E101:E102"/>
    <mergeCell ref="E103:E104"/>
    <mergeCell ref="E91:E92"/>
    <mergeCell ref="A151:A152"/>
    <mergeCell ref="B129:B130"/>
    <mergeCell ref="C129:C130"/>
    <mergeCell ref="C131:C132"/>
    <mergeCell ref="B151:B152"/>
    <mergeCell ref="A129:A130"/>
    <mergeCell ref="E119:E120"/>
    <mergeCell ref="A79:A80"/>
    <mergeCell ref="E85:E86"/>
    <mergeCell ref="E105:E106"/>
    <mergeCell ref="E115:E116"/>
    <mergeCell ref="E87:E88"/>
    <mergeCell ref="E93:E94"/>
    <mergeCell ref="A123:A124"/>
    <mergeCell ref="C109:C110"/>
    <mergeCell ref="C117:C118"/>
    <mergeCell ref="A109:A110"/>
    <mergeCell ref="A95:A96"/>
    <mergeCell ref="A113:A114"/>
    <mergeCell ref="A119:A120"/>
    <mergeCell ref="A117:A118"/>
    <mergeCell ref="A121:A122"/>
    <mergeCell ref="A107:A108"/>
    <mergeCell ref="A99:A100"/>
    <mergeCell ref="C99:C100"/>
    <mergeCell ref="A167:A168"/>
    <mergeCell ref="A169:A170"/>
    <mergeCell ref="E89:E90"/>
    <mergeCell ref="E131:E132"/>
    <mergeCell ref="E145:E146"/>
    <mergeCell ref="A135:A136"/>
    <mergeCell ref="C121:C122"/>
    <mergeCell ref="C218:C219"/>
    <mergeCell ref="B195:B196"/>
    <mergeCell ref="C95:C96"/>
    <mergeCell ref="C179:C180"/>
    <mergeCell ref="A207:A208"/>
    <mergeCell ref="B207:B208"/>
    <mergeCell ref="C207:C208"/>
    <mergeCell ref="A205:A206"/>
    <mergeCell ref="E195:E196"/>
    <mergeCell ref="C199:C200"/>
    <mergeCell ref="E97:E98"/>
    <mergeCell ref="E175:E176"/>
    <mergeCell ref="E109:E110"/>
    <mergeCell ref="E95:E96"/>
    <mergeCell ref="E159:E160"/>
    <mergeCell ref="A131:A132"/>
    <mergeCell ref="B131:B132"/>
    <mergeCell ref="A195:A196"/>
    <mergeCell ref="A197:A198"/>
    <mergeCell ref="E222:E223"/>
    <mergeCell ref="E226:E227"/>
    <mergeCell ref="E230:E231"/>
    <mergeCell ref="E224:E225"/>
    <mergeCell ref="E244:E245"/>
    <mergeCell ref="E246:E247"/>
    <mergeCell ref="E250:E251"/>
    <mergeCell ref="A236:A237"/>
    <mergeCell ref="B224:B225"/>
    <mergeCell ref="A244:A245"/>
    <mergeCell ref="A199:A200"/>
    <mergeCell ref="B199:B200"/>
    <mergeCell ref="C195:C196"/>
    <mergeCell ref="B203:B204"/>
    <mergeCell ref="C203:C204"/>
    <mergeCell ref="E203:E204"/>
    <mergeCell ref="A250:A251"/>
    <mergeCell ref="A246:A247"/>
    <mergeCell ref="C242:C243"/>
    <mergeCell ref="C197:C198"/>
    <mergeCell ref="C201:C202"/>
    <mergeCell ref="A228:A229"/>
    <mergeCell ref="A262:A263"/>
    <mergeCell ref="A260:A261"/>
    <mergeCell ref="B234:B235"/>
    <mergeCell ref="B218:B219"/>
    <mergeCell ref="E236:E237"/>
    <mergeCell ref="A232:A233"/>
    <mergeCell ref="B248:B249"/>
    <mergeCell ref="A248:A249"/>
    <mergeCell ref="C268:C269"/>
    <mergeCell ref="E268:E269"/>
    <mergeCell ref="E264:E265"/>
    <mergeCell ref="E254:E255"/>
    <mergeCell ref="A254:A255"/>
    <mergeCell ref="B254:B255"/>
    <mergeCell ref="A256:A257"/>
    <mergeCell ref="A252:A253"/>
    <mergeCell ref="A258:A259"/>
    <mergeCell ref="A264:A265"/>
    <mergeCell ref="A447:A448"/>
    <mergeCell ref="D447:G447"/>
    <mergeCell ref="D448:G448"/>
    <mergeCell ref="C417:C418"/>
    <mergeCell ref="E417:E418"/>
    <mergeCell ref="F417:F418"/>
    <mergeCell ref="G417:G418"/>
    <mergeCell ref="A439:G439"/>
    <mergeCell ref="B417:B418"/>
    <mergeCell ref="A417:A418"/>
    <mergeCell ref="A444:A445"/>
    <mergeCell ref="D444:G444"/>
    <mergeCell ref="D445:G445"/>
    <mergeCell ref="A432:A433"/>
    <mergeCell ref="B432:B433"/>
    <mergeCell ref="C432:C433"/>
    <mergeCell ref="D441:E441"/>
    <mergeCell ref="F441:G441"/>
    <mergeCell ref="G423:G424"/>
    <mergeCell ref="E423:E424"/>
    <mergeCell ref="G421:G422"/>
    <mergeCell ref="B423:B424"/>
    <mergeCell ref="F442:G442"/>
    <mergeCell ref="F432:F433"/>
    <mergeCell ref="G406:G407"/>
    <mergeCell ref="G425:G426"/>
    <mergeCell ref="B427:B428"/>
    <mergeCell ref="C427:C428"/>
    <mergeCell ref="E427:E428"/>
    <mergeCell ref="E402:E403"/>
    <mergeCell ref="C402:C403"/>
    <mergeCell ref="B419:B420"/>
    <mergeCell ref="C419:C420"/>
    <mergeCell ref="E419:E420"/>
    <mergeCell ref="F419:F420"/>
    <mergeCell ref="G396:G397"/>
    <mergeCell ref="E410:E411"/>
    <mergeCell ref="F410:F411"/>
    <mergeCell ref="A421:A422"/>
    <mergeCell ref="B421:B422"/>
    <mergeCell ref="C421:C422"/>
    <mergeCell ref="E421:E422"/>
    <mergeCell ref="F421:F422"/>
    <mergeCell ref="F404:F405"/>
    <mergeCell ref="F408:F409"/>
    <mergeCell ref="E408:E409"/>
    <mergeCell ref="E406:E407"/>
    <mergeCell ref="F406:F407"/>
    <mergeCell ref="E404:E405"/>
    <mergeCell ref="B408:B409"/>
    <mergeCell ref="C408:C409"/>
    <mergeCell ref="C404:C405"/>
    <mergeCell ref="A410:A411"/>
    <mergeCell ref="B410:B411"/>
    <mergeCell ref="C410:C411"/>
    <mergeCell ref="A419:A420"/>
    <mergeCell ref="B400:B401"/>
    <mergeCell ref="G400:G401"/>
    <mergeCell ref="A400:A401"/>
    <mergeCell ref="A50:A51"/>
    <mergeCell ref="A56:A57"/>
    <mergeCell ref="E56:E57"/>
    <mergeCell ref="B56:B57"/>
    <mergeCell ref="E54:E55"/>
    <mergeCell ref="C62:C63"/>
    <mergeCell ref="G69:G70"/>
    <mergeCell ref="F73:F74"/>
    <mergeCell ref="G73:G74"/>
    <mergeCell ref="G62:G63"/>
    <mergeCell ref="E71:E72"/>
    <mergeCell ref="F71:F72"/>
    <mergeCell ref="G71:G72"/>
    <mergeCell ref="E64:E65"/>
    <mergeCell ref="F64:F65"/>
    <mergeCell ref="G64:G65"/>
    <mergeCell ref="E67:E68"/>
    <mergeCell ref="F67:F68"/>
    <mergeCell ref="G67:G68"/>
    <mergeCell ref="B64:B65"/>
    <mergeCell ref="F91:F92"/>
    <mergeCell ref="E117:E118"/>
    <mergeCell ref="F117:F118"/>
    <mergeCell ref="A81:A82"/>
    <mergeCell ref="A97:A98"/>
    <mergeCell ref="B50:B55"/>
    <mergeCell ref="A52:A53"/>
    <mergeCell ref="A59:A60"/>
    <mergeCell ref="A62:A63"/>
    <mergeCell ref="A64:A65"/>
    <mergeCell ref="A54:A55"/>
    <mergeCell ref="E77:E78"/>
    <mergeCell ref="E79:E80"/>
    <mergeCell ref="E81:E82"/>
    <mergeCell ref="A73:A74"/>
    <mergeCell ref="A67:A68"/>
    <mergeCell ref="A77:A78"/>
    <mergeCell ref="A75:A76"/>
    <mergeCell ref="E83:E84"/>
    <mergeCell ref="E111:E112"/>
    <mergeCell ref="E113:E114"/>
    <mergeCell ref="A85:A86"/>
    <mergeCell ref="A69:A70"/>
    <mergeCell ref="C67:C68"/>
    <mergeCell ref="B40:B47"/>
    <mergeCell ref="E40:E47"/>
    <mergeCell ref="F59:F60"/>
    <mergeCell ref="G59:G60"/>
    <mergeCell ref="E52:E53"/>
    <mergeCell ref="C59:C60"/>
    <mergeCell ref="E59:E60"/>
    <mergeCell ref="C50:C51"/>
    <mergeCell ref="E50:E51"/>
    <mergeCell ref="F50:F51"/>
    <mergeCell ref="G23:G24"/>
    <mergeCell ref="G30:G31"/>
    <mergeCell ref="G25:G26"/>
    <mergeCell ref="A1:G1"/>
    <mergeCell ref="A2:F2"/>
    <mergeCell ref="A3:G3"/>
    <mergeCell ref="A5:G5"/>
    <mergeCell ref="E8:E13"/>
    <mergeCell ref="F8:F13"/>
    <mergeCell ref="G8:G13"/>
    <mergeCell ref="A8:A9"/>
    <mergeCell ref="A10:A11"/>
    <mergeCell ref="A12:A13"/>
    <mergeCell ref="A4:G4"/>
    <mergeCell ref="G27:G28"/>
    <mergeCell ref="G21:G22"/>
    <mergeCell ref="A25:A26"/>
    <mergeCell ref="C25:C26"/>
    <mergeCell ref="A14:A15"/>
    <mergeCell ref="A18:A19"/>
    <mergeCell ref="A21:A22"/>
    <mergeCell ref="A16:A17"/>
    <mergeCell ref="E14:E19"/>
    <mergeCell ref="F14:F19"/>
    <mergeCell ref="A34:A35"/>
    <mergeCell ref="A36:A37"/>
    <mergeCell ref="A38:A39"/>
    <mergeCell ref="A40:A41"/>
    <mergeCell ref="A42:A43"/>
    <mergeCell ref="G165:G166"/>
    <mergeCell ref="G163:G164"/>
    <mergeCell ref="G167:G168"/>
    <mergeCell ref="G161:G162"/>
    <mergeCell ref="G145:G146"/>
    <mergeCell ref="G149:G150"/>
    <mergeCell ref="G151:G152"/>
    <mergeCell ref="E141:E142"/>
    <mergeCell ref="A46:A47"/>
    <mergeCell ref="A44:A45"/>
    <mergeCell ref="E75:E76"/>
    <mergeCell ref="C69:C70"/>
    <mergeCell ref="E69:E70"/>
    <mergeCell ref="F69:F70"/>
    <mergeCell ref="A48:A49"/>
    <mergeCell ref="E48:E49"/>
    <mergeCell ref="G50:G51"/>
    <mergeCell ref="B62:B63"/>
    <mergeCell ref="E62:E63"/>
    <mergeCell ref="C21:C22"/>
    <mergeCell ref="A234:A235"/>
    <mergeCell ref="F258:F259"/>
    <mergeCell ref="E260:E261"/>
    <mergeCell ref="E252:E253"/>
    <mergeCell ref="E256:E257"/>
    <mergeCell ref="B167:B168"/>
    <mergeCell ref="C167:C168"/>
    <mergeCell ref="F197:F198"/>
    <mergeCell ref="B197:B198"/>
    <mergeCell ref="A171:A172"/>
    <mergeCell ref="B177:B178"/>
    <mergeCell ref="C177:C178"/>
    <mergeCell ref="E167:E168"/>
    <mergeCell ref="B169:B170"/>
    <mergeCell ref="B205:B206"/>
    <mergeCell ref="C205:C206"/>
    <mergeCell ref="E205:E206"/>
    <mergeCell ref="E169:E170"/>
    <mergeCell ref="E173:E174"/>
    <mergeCell ref="A32:A33"/>
    <mergeCell ref="A23:A24"/>
    <mergeCell ref="E21:E22"/>
    <mergeCell ref="F21:F22"/>
    <mergeCell ref="A27:A28"/>
    <mergeCell ref="A30:A31"/>
    <mergeCell ref="C23:C24"/>
    <mergeCell ref="E23:E24"/>
    <mergeCell ref="F23:F24"/>
    <mergeCell ref="C27:C28"/>
    <mergeCell ref="E27:E28"/>
    <mergeCell ref="F27:F28"/>
    <mergeCell ref="E25:E26"/>
    <mergeCell ref="F25:F26"/>
    <mergeCell ref="B23:B24"/>
    <mergeCell ref="G32:G33"/>
    <mergeCell ref="G274:G275"/>
    <mergeCell ref="G296:G297"/>
    <mergeCell ref="G286:G287"/>
    <mergeCell ref="G280:G281"/>
    <mergeCell ref="B179:B180"/>
    <mergeCell ref="B236:B237"/>
    <mergeCell ref="B232:B233"/>
    <mergeCell ref="F167:F168"/>
    <mergeCell ref="F222:F223"/>
    <mergeCell ref="G272:G273"/>
    <mergeCell ref="G270:G271"/>
    <mergeCell ref="G226:G227"/>
    <mergeCell ref="E232:E233"/>
    <mergeCell ref="E234:E235"/>
    <mergeCell ref="F262:F263"/>
    <mergeCell ref="G278:G279"/>
    <mergeCell ref="E262:E263"/>
    <mergeCell ref="E248:E249"/>
    <mergeCell ref="E238:E239"/>
    <mergeCell ref="E258:E259"/>
    <mergeCell ref="E127:E128"/>
    <mergeCell ref="F127:F128"/>
    <mergeCell ref="F62:F63"/>
    <mergeCell ref="C324:C325"/>
    <mergeCell ref="F324:F325"/>
    <mergeCell ref="E356:E357"/>
    <mergeCell ref="A318:A319"/>
    <mergeCell ref="G336:G337"/>
    <mergeCell ref="G338:G339"/>
    <mergeCell ref="F336:F337"/>
    <mergeCell ref="C336:C337"/>
    <mergeCell ref="G334:G335"/>
    <mergeCell ref="C330:C331"/>
    <mergeCell ref="G324:G325"/>
    <mergeCell ref="G320:G321"/>
    <mergeCell ref="A320:A321"/>
    <mergeCell ref="A336:A337"/>
    <mergeCell ref="A332:A333"/>
    <mergeCell ref="A340:A341"/>
    <mergeCell ref="E336:E337"/>
    <mergeCell ref="E338:E339"/>
    <mergeCell ref="C334:C335"/>
    <mergeCell ref="E334:E335"/>
    <mergeCell ref="F334:F335"/>
    <mergeCell ref="B338:B339"/>
    <mergeCell ref="C344:C345"/>
    <mergeCell ref="C354:C355"/>
    <mergeCell ref="G332:G333"/>
    <mergeCell ref="B404:B405"/>
    <mergeCell ref="C372:C373"/>
    <mergeCell ref="B374:B375"/>
    <mergeCell ref="B362:B363"/>
    <mergeCell ref="A366:A367"/>
    <mergeCell ref="A352:A353"/>
    <mergeCell ref="B352:B353"/>
    <mergeCell ref="C352:C353"/>
    <mergeCell ref="A376:A377"/>
    <mergeCell ref="C376:C377"/>
    <mergeCell ref="A404:A405"/>
    <mergeCell ref="A342:A343"/>
    <mergeCell ref="A338:A339"/>
    <mergeCell ref="B372:B373"/>
    <mergeCell ref="G362:G363"/>
    <mergeCell ref="E368:E369"/>
    <mergeCell ref="A354:A355"/>
    <mergeCell ref="G366:G367"/>
    <mergeCell ref="C362:C363"/>
    <mergeCell ref="E332:E333"/>
    <mergeCell ref="G364:G365"/>
    <mergeCell ref="G356:G357"/>
    <mergeCell ref="G358:G359"/>
    <mergeCell ref="E344:E345"/>
    <mergeCell ref="G350:G351"/>
    <mergeCell ref="F362:F363"/>
    <mergeCell ref="A412:A413"/>
    <mergeCell ref="B412:B413"/>
    <mergeCell ref="C412:C413"/>
    <mergeCell ref="E412:E413"/>
    <mergeCell ref="F412:F413"/>
    <mergeCell ref="G412:G413"/>
    <mergeCell ref="G360:G361"/>
    <mergeCell ref="G348:G349"/>
    <mergeCell ref="G354:G355"/>
    <mergeCell ref="A390:A391"/>
    <mergeCell ref="A402:A403"/>
    <mergeCell ref="A378:A379"/>
    <mergeCell ref="C378:C379"/>
    <mergeCell ref="A380:A381"/>
    <mergeCell ref="C380:C381"/>
    <mergeCell ref="A382:A383"/>
    <mergeCell ref="A406:A407"/>
    <mergeCell ref="B392:B393"/>
    <mergeCell ref="B394:B395"/>
    <mergeCell ref="B396:B397"/>
    <mergeCell ref="B398:B399"/>
    <mergeCell ref="A300:A301"/>
    <mergeCell ref="B300:B301"/>
    <mergeCell ref="E300:E301"/>
    <mergeCell ref="A408:A409"/>
    <mergeCell ref="A372:A373"/>
    <mergeCell ref="A125:A126"/>
    <mergeCell ref="E125:E126"/>
    <mergeCell ref="F125:F126"/>
    <mergeCell ref="G125:G126"/>
    <mergeCell ref="A316:A317"/>
    <mergeCell ref="A322:A323"/>
    <mergeCell ref="F203:F204"/>
    <mergeCell ref="G203:G204"/>
    <mergeCell ref="G175:G176"/>
    <mergeCell ref="F382:F383"/>
    <mergeCell ref="A203:A204"/>
    <mergeCell ref="A364:A365"/>
    <mergeCell ref="A362:A363"/>
    <mergeCell ref="E350:E351"/>
    <mergeCell ref="E352:E353"/>
    <mergeCell ref="E348:E349"/>
    <mergeCell ref="C338:C339"/>
    <mergeCell ref="E346:F347"/>
    <mergeCell ref="E342:E343"/>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1" manualBreakCount="1">
    <brk id="1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2024-09-10T13:17:12Z</cp:lastPrinted>
  <dcterms:created xsi:type="dcterms:W3CDTF">2016-01-19T07:58:56Z</dcterms:created>
  <dcterms:modified xsi:type="dcterms:W3CDTF">2024-11-01T11:35:40Z</dcterms:modified>
</cp:coreProperties>
</file>