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26.11.2024\Внесення змін РП навчання\"/>
    </mc:Choice>
  </mc:AlternateContent>
  <bookViews>
    <workbookView xWindow="0" yWindow="0" windowWidth="23040" windowHeight="8496"/>
  </bookViews>
  <sheets>
    <sheet name="заг" sheetId="6" r:id="rId1"/>
  </sheets>
  <definedNames>
    <definedName name="_xlnm._FilterDatabase" localSheetId="0" hidden="1">заг!$A$6:$G$7</definedName>
    <definedName name="_xlnm.Print_Titles" localSheetId="0">заг!$6:$7</definedName>
  </definedNames>
  <calcPr calcId="162913"/>
  <fileRecoveryPr autoRecover="0"/>
</workbook>
</file>

<file path=xl/calcChain.xml><?xml version="1.0" encoding="utf-8"?>
<calcChain xmlns="http://schemas.openxmlformats.org/spreadsheetml/2006/main">
  <c r="D217" i="6" l="1"/>
  <c r="D58" i="6" l="1"/>
  <c r="D451" i="6" l="1"/>
  <c r="D458" i="6" l="1"/>
  <c r="D66" i="6"/>
  <c r="D29" i="6"/>
  <c r="D232" i="6" l="1"/>
  <c r="D404" i="6" l="1"/>
  <c r="D436" i="6" s="1"/>
  <c r="D316" i="6" l="1"/>
  <c r="D394" i="6" s="1"/>
  <c r="D234" i="6" l="1"/>
  <c r="D8" i="6" l="1"/>
  <c r="D12" i="6"/>
  <c r="D10" i="6"/>
  <c r="D20" i="6" l="1"/>
  <c r="D59" i="6"/>
  <c r="D408" i="6" l="1"/>
  <c r="D406" i="6"/>
  <c r="D397" i="6"/>
  <c r="D286" i="6"/>
  <c r="D145" i="6"/>
  <c r="D111" i="6"/>
  <c r="D95" i="6"/>
  <c r="D61" i="6"/>
</calcChain>
</file>

<file path=xl/sharedStrings.xml><?xml version="1.0" encoding="utf-8"?>
<sst xmlns="http://schemas.openxmlformats.org/spreadsheetml/2006/main" count="1309" uniqueCount="747">
  <si>
    <t>3.Конкретна назва предмета закупівлі</t>
  </si>
  <si>
    <t>6.Розмір бюджетного призначення за кошторисом або очікувана вартість предмета закупівлі</t>
  </si>
  <si>
    <t>7.Процедура закупівлі</t>
  </si>
  <si>
    <t>8.Орієнтовний початок проведення процедури закупівлі</t>
  </si>
  <si>
    <t>9.Примітки</t>
  </si>
  <si>
    <t>Всього за КЕКВ 2271" Оплата теплопостачання"</t>
  </si>
  <si>
    <t>Всього за КЕКВ 2272 „ Оплата водопостачання та водовідведення”</t>
  </si>
  <si>
    <t>Всього за КЕКВ 2273 " Оплата електроенергії"</t>
  </si>
  <si>
    <t>загальний фонд КПКВ 3507010</t>
  </si>
  <si>
    <t>Всього за КЕКВ 2210„Предмети, матеріали, обладнання та інвентар</t>
  </si>
  <si>
    <t>відкриті торги</t>
  </si>
  <si>
    <t>Всього за КЕКВ 3110„Придбання обладнання і предметів довгострокового користування"</t>
  </si>
  <si>
    <t>Всього за КЕКВ 2240 „Оплата послуг (крім комунальних)</t>
  </si>
  <si>
    <t>5.Код КЕКВ              (для бюджетних коштів)</t>
  </si>
  <si>
    <t xml:space="preserve">грн. (двісті сімдесят чотири тисячі п'ятсот двадцять  гривень 00 коп.)                        </t>
  </si>
  <si>
    <t>січень</t>
  </si>
  <si>
    <t xml:space="preserve">грн. (сто дев'ятнадцять тисяч вісімсот дев'ятнадцять  гривень 88 коп.)                           </t>
  </si>
  <si>
    <t xml:space="preserve">грн. (два мільйони п'ятсот шістдесят вісім  тисяч  гривень 24 коп.)                           </t>
  </si>
  <si>
    <t>Придбання ліцензій безпеки на маршрутизатор</t>
  </si>
  <si>
    <t>Переговорна процедува закупівлі</t>
  </si>
  <si>
    <t>лютий</t>
  </si>
  <si>
    <t>березень</t>
  </si>
  <si>
    <t>Послуги з надання невиключного права на використання комп'ютерної програми "Системи корпоративної електронної пошти FossDocMail"</t>
  </si>
  <si>
    <t xml:space="preserve">грн. (три  тисячі сто вісімдесят гривень 00 коп.)                           </t>
  </si>
  <si>
    <t>Персональні комп'ютери</t>
  </si>
  <si>
    <t>Контакт-центр</t>
  </si>
  <si>
    <t>Придбання ліцензій на технічну підтримку Системи управління,кешування та карантину (Security Ma);</t>
  </si>
  <si>
    <t>Придбання ліцензій на технічну підтримку Шлюза обробки пошти (Email Security Appliance)</t>
  </si>
  <si>
    <t>Придбання ліцензії на технічну підтримку програмного забезпечення з відповідними ліцензіями для обладнання захисту електронної пошти(Сentralized Email Management Reporting License, Email Advanced Malware Protection License, Inbound Essentials Bundle (AS-AV-OF), Email McAfee Anti-Virus)</t>
  </si>
  <si>
    <t>Комплекс відеоконференцзв'язку</t>
  </si>
  <si>
    <t>загальний фонд КПКВ 3506010</t>
  </si>
  <si>
    <t>Всього за КЕКВ 2274" Оплата природного газу"</t>
  </si>
  <si>
    <t xml:space="preserve">Переговорна процедура закупівлі </t>
  </si>
  <si>
    <t xml:space="preserve">загальний фонд КПКВ 3506010 </t>
  </si>
  <si>
    <t xml:space="preserve">загальний фонд КПКВ 3506010              </t>
  </si>
  <si>
    <t>Послуги поштові у межах зобов'язання щодо надання універсальних послуг (поштові відпрвавлення з використанням маркувальної машини</t>
  </si>
  <si>
    <t>Переговорна процедура</t>
  </si>
  <si>
    <t xml:space="preserve">грн. (сто три тисячі гривень 00 коп.)                        </t>
  </si>
  <si>
    <t xml:space="preserve">загальний фонд КПКВ 3506010                </t>
  </si>
  <si>
    <t>переговорна процедура</t>
  </si>
  <si>
    <r>
      <t>Код ДК 021:2015  44420000-0 -</t>
    </r>
    <r>
      <rPr>
        <sz val="10"/>
        <rFont val="Times New Roman"/>
        <family val="1"/>
        <charset val="204"/>
      </rPr>
      <t>Будівельні товари</t>
    </r>
  </si>
  <si>
    <t>Стіл письмовий</t>
  </si>
  <si>
    <t xml:space="preserve">грн сімдесят три тисячі  шістсот  гривень 00 коп.)                            </t>
  </si>
  <si>
    <t>Натискні ручки, целіндрові механізми</t>
  </si>
  <si>
    <t xml:space="preserve">загальний фонд КПКВ 3506010    </t>
  </si>
  <si>
    <t>Всього за КЕКВ 2275„Оплата інших енергоносіїв та інших комунальних послуг"</t>
  </si>
  <si>
    <t>Оплата  за участь у короткострокових семінарах, нарадах-навчаннях (навчання з охорони праці)</t>
  </si>
  <si>
    <t xml:space="preserve">грн. (п'ять тисяч  гривень 00 коп)                         </t>
  </si>
  <si>
    <t>травень</t>
  </si>
  <si>
    <t>липень</t>
  </si>
  <si>
    <t>(анг.мова)</t>
  </si>
  <si>
    <t>звіт про укладений договір</t>
  </si>
  <si>
    <t>Відкриті торги</t>
  </si>
  <si>
    <t>спеціальний фонд КПКВ 3506090</t>
  </si>
  <si>
    <t>квітень</t>
  </si>
  <si>
    <t>червень</t>
  </si>
  <si>
    <t xml:space="preserve">відкриті торги </t>
  </si>
  <si>
    <t>відкриті торги  (анг.мова)</t>
  </si>
  <si>
    <t>Диск DVD-R (упаковка 10шт.);  Миша USB дротова, Миша USB без дротова; Носій даних FLASH 32 Gb USB 3.0</t>
  </si>
  <si>
    <t>Інструменти для зачищення кабелю (стрипер); Набір інструментів в сумці для монтажу телекомунікаційних мереж;Набір точного інструменту для електроніки; Кримпер</t>
  </si>
  <si>
    <t xml:space="preserve">грн. (вісімнадцять тисяч п'ятсот двадцять вісім гривень 00 коп.)                             </t>
  </si>
  <si>
    <t>Система контролю доступу (Турнікет, повнозростовий двупрохідний)</t>
  </si>
  <si>
    <t>Мережеве обладнання для WiFi ;</t>
  </si>
  <si>
    <t xml:space="preserve"> Міні свічі 8 портів 5 портів;Розетка комп'ютерна зовнішня (однопортова) та (двопортова);перехідник типу USB- COM Viewcon VEN24</t>
  </si>
  <si>
    <t>Технічна підпримка інженерної інфраструктури серверних приміщень</t>
  </si>
  <si>
    <t xml:space="preserve">грн. (два мільйона  гривень 00коп)                     </t>
  </si>
  <si>
    <t>Жорстки диски для серверного обладнання виробництва DELL (ЕМС);Жорстки диски для серверного збереження  даних  виробництва DELL (ДМС);</t>
  </si>
  <si>
    <t>Серверне обладнання для зберігання даних на стрічкових носіях</t>
  </si>
  <si>
    <t>Код ДК 021:2015  18140000-2 -Аксесуари до робочого одягу</t>
  </si>
  <si>
    <t>Аксесуари до робочого одягу (Распіратори, маски захисні)</t>
  </si>
  <si>
    <t>Перевезення пасажирів та їх багажу до місць роботи</t>
  </si>
  <si>
    <t>Послуги спеціальних автомобільних перевезень пасажирів (транспортні послуги з перевезення працівників ДМСУ)</t>
  </si>
  <si>
    <t xml:space="preserve">грн.(стодев'яносто три тисячі двісті гривень 00 коп.)                           </t>
  </si>
  <si>
    <t>Звіт про укладений договір</t>
  </si>
  <si>
    <t xml:space="preserve">грн. (двісті тисяч гривень 00 коп.)                        </t>
  </si>
  <si>
    <t xml:space="preserve">грн. (п'ятнадцять мільйонів сто дев'яносто п'ять тисяч дев'ятсот   гривень 00коп)                     </t>
  </si>
  <si>
    <t xml:space="preserve">грн. (0гривень 00 коп.)                            </t>
  </si>
  <si>
    <t>загальний фонд КПКВ 3506010
(видатки зменшено на виконання Закону України від 13.04.20 № 553-ІХ "Про внесення змін до закону України "Про Державний бюджет України на 2020 рік")</t>
  </si>
  <si>
    <t>Прокат пасажирських транспортних засобів із водієм (автотранспортні послуги)</t>
  </si>
  <si>
    <t>Звіт про договір про закупівлю</t>
  </si>
  <si>
    <t>2282 "Окремі заходи по реалізації державних (регіональних) програм, не віднесені до заходів розвитку"</t>
  </si>
  <si>
    <t>Послуги з доступу до електронної бази даних цінової інформації</t>
  </si>
  <si>
    <t>переговорна процедура закупівлі</t>
  </si>
  <si>
    <t>Послуги з інформаційного обслуговування комплексної  системи управління інформаційним обміном з нормативно- правовою підтримкою  ЛІГА:КОРПОРАЦІЯ (у комплектації з комп'ютерною програмою ЛЗ ЮРИСТ Мережа)</t>
  </si>
  <si>
    <t xml:space="preserve">грн.(сорок вісім тисяч вісімсот тридцять шість гривень 00 коп.)                           </t>
  </si>
  <si>
    <t>Послуги з прання і сухого чищення (хімчистка килимового покриття)</t>
  </si>
  <si>
    <t>Встановлення систем аварійної сигналізації та антен ДК 021:2015 45312000-7</t>
  </si>
  <si>
    <t xml:space="preserve">грн.(шість   тисяч вісімсот тридцять сім гривень 60 коп.)                           </t>
  </si>
  <si>
    <t>Код ДК 021:2015  98360000-3 –Інші послуги</t>
  </si>
  <si>
    <t>Послуги з оренди фісного обладнання     (ДК 021:2015 РА02-0 оренда)</t>
  </si>
  <si>
    <t>звіт про договір про закупівлю</t>
  </si>
  <si>
    <t xml:space="preserve">грн.(двадцять дві тисячі дев'ятсот дев'яносто дві  гривні 10 коп.)                           </t>
  </si>
  <si>
    <t xml:space="preserve">грн.(сто дев'яносто три тисячі двісті гривень 00 коп.)                           </t>
  </si>
  <si>
    <r>
      <t>Код ДК 021:2015  44110000-4 -</t>
    </r>
    <r>
      <rPr>
        <sz val="10"/>
        <rFont val="Times New Roman"/>
        <family val="1"/>
        <charset val="204"/>
      </rPr>
      <t>Конструкційні матеріали</t>
    </r>
  </si>
  <si>
    <t xml:space="preserve">гривень (двадцять дві тисячі дев'яносто три гривні 39 коп.)                                                                  </t>
  </si>
  <si>
    <r>
      <t xml:space="preserve">Код ДК 021:2015  44210000-5 </t>
    </r>
    <r>
      <rPr>
        <sz val="10"/>
        <rFont val="Times New Roman"/>
        <family val="1"/>
        <charset val="204"/>
      </rPr>
      <t>Конструкції та їх частини</t>
    </r>
  </si>
  <si>
    <t>Конструкції та їх частини (Ворота секційні та шлагбаум)</t>
  </si>
  <si>
    <t>Конструкційні матеріали (Ролети віконні захисні на пульті дистанційного управління) (ДК 021:2015 44115310-5 Ролети)</t>
  </si>
  <si>
    <t>Стенди, вивіски</t>
  </si>
  <si>
    <t xml:space="preserve">гривень (сім тисяч  триста п'ятдесят гривень 00 коп.)                                                                  </t>
  </si>
  <si>
    <r>
      <t>Код ДК 021:2015  44210000-5 -</t>
    </r>
    <r>
      <rPr>
        <sz val="10"/>
        <rFont val="Times New Roman"/>
        <family val="1"/>
        <charset val="204"/>
      </rPr>
      <t>Конструкції та їх частини</t>
    </r>
  </si>
  <si>
    <t>Конструкції та їх частини (Металопластикові конструкції власного виробництва)</t>
  </si>
  <si>
    <t xml:space="preserve">гривень ( тридцять три тисячі  триста двадцять чотири гривні 00 коп.)                                                                  </t>
  </si>
  <si>
    <t>загальний фонд</t>
  </si>
  <si>
    <t xml:space="preserve">грн. (дві тисячі  гривень 00 коп.)                             </t>
  </si>
  <si>
    <t>Послуги з ремонту і технічного обслуговування вимірювальних, випробувальних і контрольних приладів (Послуги з ремонту скануючих систем)</t>
  </si>
  <si>
    <t xml:space="preserve">грн.(сорок дев'ять тисяч сто двадцять вісім гривень 00 коп.)                           </t>
  </si>
  <si>
    <t xml:space="preserve">грн. (два мільйони дев'ятсот п'ятдесят тисяч гривень 00 коп.)                            </t>
  </si>
  <si>
    <t>Комплекс відеовідображаючих пристроїв</t>
  </si>
  <si>
    <t>Придбання пакетів програмного забезпечення для створення документів</t>
  </si>
  <si>
    <t>Придбання пакетів програмного забезпечення для фінансового аналізу та бухгалтерського обліку</t>
  </si>
  <si>
    <t>серпень</t>
  </si>
  <si>
    <t xml:space="preserve">грн. (сорок дев'ять тисяч дев'ятсот сімдесят п'ять гривень 00 коп.)                             </t>
  </si>
  <si>
    <t xml:space="preserve">грн.(дев'ятсот дев'яносто п'ять  тисяч сімсот гривень 00 коп.)                           </t>
  </si>
  <si>
    <t>Пакети презентаційні</t>
  </si>
  <si>
    <r>
      <t>Код ДК 021:2015  18930000 -7</t>
    </r>
    <r>
      <rPr>
        <sz val="10"/>
        <rFont val="Times New Roman"/>
        <family val="1"/>
        <charset val="204"/>
      </rPr>
      <t xml:space="preserve"> Мішки та пакети</t>
    </r>
  </si>
  <si>
    <t xml:space="preserve">гривень (сорок  п'ять тисяч  гривень 00 коп.)                                                                  </t>
  </si>
  <si>
    <t xml:space="preserve">грн.(0 гривень 00 коп.)                           </t>
  </si>
  <si>
    <t xml:space="preserve">грн. сімнадцять тисяч тристасорок чотири тисячі гривень 77 коп.)                            </t>
  </si>
  <si>
    <t xml:space="preserve">грн. (сорок сім тисяч тисяч шістсот гривень 00 коп.)                            </t>
  </si>
  <si>
    <t xml:space="preserve">гривень (сім тисяч триста п'ядесят гривень 89 коп.)                                                                  </t>
  </si>
  <si>
    <t>Конструкції та їх частини (металопластикові конструкції власного виробництва)(металопластикове вікно)</t>
  </si>
  <si>
    <r>
      <t xml:space="preserve">Код 021: 2015 30200000-1  </t>
    </r>
    <r>
      <rPr>
        <sz val="10"/>
        <rFont val="Times New Roman"/>
        <family val="1"/>
        <charset val="204"/>
      </rPr>
      <t>Комп'ютерне обладання та приладдя</t>
    </r>
  </si>
  <si>
    <r>
      <rPr>
        <b/>
        <sz val="10"/>
        <rFont val="Times New Roman"/>
        <family val="1"/>
        <charset val="204"/>
      </rPr>
      <t>Код ДК 021:2015   452600000-7</t>
    </r>
    <r>
      <rPr>
        <sz val="10"/>
        <rFont val="Times New Roman"/>
        <family val="1"/>
        <charset val="204"/>
      </rPr>
      <t xml:space="preserve"> -"Покрівельні роботи та інші спеціалізовані будівельні роботи"</t>
    </r>
  </si>
  <si>
    <t>Поточний ремонт абміністративної будівлі за адресою: м.Київ, вул.Дегтярівська,11Г</t>
  </si>
  <si>
    <t>вересень</t>
  </si>
  <si>
    <t xml:space="preserve">грн. (чоториста сорок дев'ять тисяч  гривень 00 коп.)                            </t>
  </si>
  <si>
    <r>
      <t>Код ДК 021:2015  39100000-3-</t>
    </r>
    <r>
      <rPr>
        <sz val="10"/>
        <rFont val="Times New Roman"/>
        <family val="1"/>
        <charset val="204"/>
      </rPr>
      <t>Меблі</t>
    </r>
  </si>
  <si>
    <t>Придбання меблів для сидіння, столів та офісних шаф (комплекти офісних меблів)</t>
  </si>
  <si>
    <t xml:space="preserve">Відновлення систем контролю доступу та відеонагляду </t>
  </si>
  <si>
    <r>
      <rPr>
        <b/>
        <sz val="10"/>
        <rFont val="Times New Roman"/>
        <family val="1"/>
        <charset val="204"/>
      </rPr>
      <t>Код ДК 021:2015   45310000-3</t>
    </r>
    <r>
      <rPr>
        <sz val="10"/>
        <rFont val="Times New Roman"/>
        <family val="1"/>
        <charset val="204"/>
      </rPr>
      <t>-"Електромонтажні роботи"</t>
    </r>
  </si>
  <si>
    <t xml:space="preserve">грн. (двісті сімдесят сім тисяч  триста вісімдесят гривень 00 коп.)                             </t>
  </si>
  <si>
    <t xml:space="preserve">грн. (дев'ять тисяч двісті сорок дев'ять гривень 00 коп.)                             </t>
  </si>
  <si>
    <t xml:space="preserve">грн. (сімнадцять тисяч чотириста п'ятнадцять гривень 60 коп.)                             </t>
  </si>
  <si>
    <r>
      <t>Код ДК 021:2015  22810000-1 -</t>
    </r>
    <r>
      <rPr>
        <sz val="10"/>
        <rFont val="Times New Roman"/>
        <family val="1"/>
        <charset val="204"/>
      </rPr>
      <t>Паперові чи картонні реєстраційні журнали</t>
    </r>
  </si>
  <si>
    <t xml:space="preserve">гривень (тридцять сім  тисяч чотириста десять гривень 00 коп.)                                                                  </t>
  </si>
  <si>
    <t xml:space="preserve">гривень (00гривень 00 коп.)                                                                  </t>
  </si>
  <si>
    <t xml:space="preserve">грн.( сорок шість тисяч чотириста сорок гривень 00 коп.)                           </t>
  </si>
  <si>
    <t xml:space="preserve">грн (сімдесятдві тисячі вісімсот гривень 00 коп.)                            </t>
  </si>
  <si>
    <t xml:space="preserve">грн. (сімнадцять  тисяч дев'ятсот десять гривень 00 коп),                             </t>
  </si>
  <si>
    <t xml:space="preserve">грн. (сім тисяч двісті п'ядесят гривні 00 коп.)                             </t>
  </si>
  <si>
    <t>спрощена закупівля</t>
  </si>
  <si>
    <t xml:space="preserve">грн. (сто шість тисяч вісімсот  гривень 00коп)                     </t>
  </si>
  <si>
    <t>жовтень</t>
  </si>
  <si>
    <t xml:space="preserve">грн. (п'ядесят  тисяч  гривень 00 коп.)                            </t>
  </si>
  <si>
    <r>
      <rPr>
        <b/>
        <sz val="10"/>
        <rFont val="Times New Roman"/>
        <family val="1"/>
        <charset val="204"/>
      </rPr>
      <t>Код ДК 021:2015   50410000-2</t>
    </r>
    <r>
      <rPr>
        <sz val="10"/>
        <rFont val="Times New Roman"/>
        <family val="1"/>
        <charset val="204"/>
      </rPr>
      <t>-Послуги з ремонту і технічного обслуговування вимірювальних, випробувальних і контрольних приладів</t>
    </r>
  </si>
  <si>
    <t xml:space="preserve">грн. (три мільйони чотириста тисяч  гривень 00 коп.)                            </t>
  </si>
  <si>
    <t xml:space="preserve">Ремонт мобільних скануючих систем </t>
  </si>
  <si>
    <t xml:space="preserve">грн.( дев'яносто п'ять тисяч гривень 00 коп.)                            </t>
  </si>
  <si>
    <t>Технічне обслуговування систем кондиціювання</t>
  </si>
  <si>
    <r>
      <rPr>
        <b/>
        <sz val="10"/>
        <rFont val="Times New Roman"/>
        <family val="1"/>
        <charset val="204"/>
      </rPr>
      <t>Код ДК 021:2015   50730000-1</t>
    </r>
    <r>
      <rPr>
        <sz val="10"/>
        <rFont val="Times New Roman"/>
        <family val="1"/>
        <charset val="204"/>
      </rPr>
      <t>-Послуги з ремонту і технічного обслуговування охолоджувальних установок</t>
    </r>
  </si>
  <si>
    <t xml:space="preserve">грн.( п'ятдесят тисяч гривень 00 коп.)                            </t>
  </si>
  <si>
    <t>Мінеральна вода</t>
  </si>
  <si>
    <r>
      <t>Код ДК 021:2015  19520000-7 -</t>
    </r>
    <r>
      <rPr>
        <sz val="10"/>
        <rFont val="Times New Roman"/>
        <family val="1"/>
        <charset val="204"/>
      </rPr>
      <t>Пластмасові випроби</t>
    </r>
  </si>
  <si>
    <t xml:space="preserve">Табличка (кабінети)на двері; </t>
  </si>
  <si>
    <t xml:space="preserve">грн. (сто п'ятдесят тисяч  гривень 00 коп.)                            </t>
  </si>
  <si>
    <r>
      <t>Код ДК 021:2015  31530000-0 -</t>
    </r>
    <r>
      <rPr>
        <sz val="10"/>
        <rFont val="Times New Roman"/>
        <family val="1"/>
        <charset val="204"/>
      </rPr>
      <t>Частини до світильників та освітлювального обладнання</t>
    </r>
  </si>
  <si>
    <t xml:space="preserve">грн. (сорок дев'ять тисяч  гривень 00 коп.)                            </t>
  </si>
  <si>
    <t xml:space="preserve">грн. (тридцять   тисяч  гривень 00 коп.)                            </t>
  </si>
  <si>
    <t>Звіт про догові про закупівлю</t>
  </si>
  <si>
    <t>Інформаційні стенди</t>
  </si>
  <si>
    <t>Придбання електричних побутових приладів (Радіатори підлогові, мікрохвильові печі,електрочайники)</t>
  </si>
  <si>
    <t>32580000-2 Інформаційне обладнання</t>
  </si>
  <si>
    <t>Лампи ультрофіолетового світла (Лампа бактерицидна)</t>
  </si>
  <si>
    <t>Елементи живлення (батарейкі АА,ААА)</t>
  </si>
  <si>
    <t xml:space="preserve">грн. (вісім   тисяч вісімдесят гривень 00 коп.)                            </t>
  </si>
  <si>
    <t xml:space="preserve">грн. (сім тисяч  гривень 00 коп.)                            </t>
  </si>
  <si>
    <t>Мішок з брезента</t>
  </si>
  <si>
    <t xml:space="preserve">грн. (п'ятдесят  тисяч  гривень 00 коп.)                            </t>
  </si>
  <si>
    <t>календарі настінні з  логотипом</t>
  </si>
  <si>
    <t xml:space="preserve">грн.(один мільйон триста шісдесят три тисячі чотириста двадцять гривень 00 коп.)                           </t>
  </si>
  <si>
    <t xml:space="preserve">грн.(дві тисячі гривень 00 коп.)                           </t>
  </si>
  <si>
    <t>звіт про договір про звіт</t>
  </si>
  <si>
    <t>Придбання фотоапаратів</t>
  </si>
  <si>
    <t xml:space="preserve">гривень (сто тисяч гривень 00 коп.)                                                                  </t>
  </si>
  <si>
    <t xml:space="preserve">грн. (сто п'ятдесят дві тисяч шістсот вісімдесят вісім  гривень 00 коп.)                            </t>
  </si>
  <si>
    <t>Постачання примірника та пакетів оновлень (компонентів) комп'ютерної програми "M.E.Doc" з правом використання на рік (Модуль "Звітність")</t>
  </si>
  <si>
    <t xml:space="preserve">грн. (сорок дев'ять  тисяч дев'ятсот вісімдесят  гривень 00 коп.)                            </t>
  </si>
  <si>
    <t>листопад</t>
  </si>
  <si>
    <t xml:space="preserve">грн. тридцять дві тисячі двісті шість  гривень 50 коп.)                            </t>
  </si>
  <si>
    <t xml:space="preserve">грн. (сорок дев'ят тисяч  гривень 00 коп.)                            </t>
  </si>
  <si>
    <t xml:space="preserve">грн. (сорок вісім тисяч  дев'ятсот гривень 00 коп.)                            </t>
  </si>
  <si>
    <t xml:space="preserve">грн. (сорок вісім   тисячтриста тридцять  гривень 00 коп.)                            </t>
  </si>
  <si>
    <t xml:space="preserve">грн. (00 гривень 00 коп.)                            </t>
  </si>
  <si>
    <t xml:space="preserve">грн.( чотири мільйонів  шістсот сімдесят п'ять тисяч сорок вісім  гривні 00 коп.)                            </t>
  </si>
  <si>
    <t>відсутня подальша потреба</t>
  </si>
  <si>
    <t xml:space="preserve">грн. (00  гривень 00 коп.)                            </t>
  </si>
  <si>
    <t>Значки (18530000-3 -Подарунки та нагороди)</t>
  </si>
  <si>
    <t xml:space="preserve">грн.( шістнадцять мільйонів  дев'яносто  тисяч   гривні 00 коп.)                            </t>
  </si>
  <si>
    <t>Придбання коденціонерів та кулерів для води</t>
  </si>
  <si>
    <r>
      <t>загальний фонд КПКВ 3506010</t>
    </r>
    <r>
      <rPr>
        <sz val="11"/>
        <color rgb="FFFF0000"/>
        <rFont val="Times New Roman"/>
        <family val="1"/>
        <charset val="204"/>
      </rPr>
      <t/>
    </r>
  </si>
  <si>
    <r>
      <t xml:space="preserve">загальний фонд КПКВ 3506010 </t>
    </r>
    <r>
      <rPr>
        <u/>
        <sz val="11"/>
        <color rgb="FFFF0000"/>
        <rFont val="Times New Roman"/>
        <family val="1"/>
        <charset val="204"/>
      </rPr>
      <t/>
    </r>
  </si>
  <si>
    <t>остання надія</t>
  </si>
  <si>
    <t xml:space="preserve">грн.( двісті вісімдесят одна тисяч чотириста гривень 00 коп.)                            </t>
  </si>
  <si>
    <t>(20% додаткова угода)</t>
  </si>
  <si>
    <t xml:space="preserve">грн.(двісті  тисяч гривень 00 коп.)                           </t>
  </si>
  <si>
    <t xml:space="preserve">грн. (чотири тисячі вісімсот сорок гривень 00 коп.)                             </t>
  </si>
  <si>
    <t xml:space="preserve">грн. (двадцять вісім  тисяч  шістсот гривень 00 коп.)                             </t>
  </si>
  <si>
    <t xml:space="preserve">грн.( вісімдесят чотири тисячі триста десять гривень 00 коп.)                            </t>
  </si>
  <si>
    <t xml:space="preserve">грн.( сто п'ять тисяч гривень 00 коп.)                            </t>
  </si>
  <si>
    <t xml:space="preserve">Проведення діагностики, технічного обслуговування і ремонту скануючих систем для багажу, ручної поклажі та поштових відправлень </t>
  </si>
  <si>
    <t xml:space="preserve">грн. (двісті  тисяч  гривень 00 коп.)                            </t>
  </si>
  <si>
    <t xml:space="preserve">грн.(десять тисяч гривень 00 коп.)                            </t>
  </si>
  <si>
    <t xml:space="preserve">грн. (двісті  тисяч гривень 00 коп.)                            </t>
  </si>
  <si>
    <t xml:space="preserve">грн.( чотириста вісімнадцять тисяч сто гривень 00 коп.)                            </t>
  </si>
  <si>
    <t xml:space="preserve"> гривень (сімнадцять тисяч чотириста п'ятдесят одна гривня 15коп)</t>
  </si>
  <si>
    <t xml:space="preserve"> гривень (дванадцять тисяч чотириста вісімнадцять гривень 23коп)</t>
  </si>
  <si>
    <t xml:space="preserve"> грн (чотириста сімдесят вісім  тисяч сімсот вісімдесят  гривень 93 коп)</t>
  </si>
  <si>
    <t xml:space="preserve"> гривень (сто сорок п'ять тисяч сімсот дев'яносто дві гривні 00 коп)</t>
  </si>
  <si>
    <t>закупівля без використання електронної системи</t>
  </si>
  <si>
    <t xml:space="preserve">грн. (одна тисяча дев'ятсот вісімдесят гривень 00 коп.)                                                                  </t>
  </si>
  <si>
    <r>
      <t xml:space="preserve">Код ДК 021:2015  42990000-2 Машини спеціального призначення різні </t>
    </r>
    <r>
      <rPr>
        <sz val="10"/>
        <rFont val="Times New Roman"/>
        <family val="1"/>
        <charset val="204"/>
      </rPr>
      <t xml:space="preserve">
(42991110-3 - Брошурувальні машини)</t>
    </r>
  </si>
  <si>
    <t xml:space="preserve">грн.(сімдесят п'ять тисяч гривень 00 коп.)                           </t>
  </si>
  <si>
    <t xml:space="preserve">грн. (дві тисячі чотириста гривень 00 коп.)                             </t>
  </si>
  <si>
    <t xml:space="preserve">грн. (п'ятдесят тисяч гривень 00 коп.)                            </t>
  </si>
  <si>
    <t>1. Найменування замовника Державна митна служба України (місцезнаходження:м. Київ, вул.Дегтярівська,11г)</t>
  </si>
  <si>
    <t>гривень (сто п'ядесят тисяч сто шістдесят три  гривні  20 коп)</t>
  </si>
  <si>
    <t>грн. (вісімдесят сім тисяч п'ятсот дев'яносто п'ять  гривень 20 коп)</t>
  </si>
  <si>
    <t>грн. (чотириста вісімдесят дев'ять тисяч п'ятсот шісдесят шість  гривень 92 коп)</t>
  </si>
  <si>
    <t>гривень (двадцять чотири  тисячі дев'ятсот сімдесят сім гривень 90 коп)</t>
  </si>
  <si>
    <t>гривень (двадцять одна тисяча чотириста дев'ять гривень 63 коп)</t>
  </si>
  <si>
    <t xml:space="preserve">грн. (чотирнадцять  тисяч вісімдсят сім гривень 09 коп), </t>
  </si>
  <si>
    <t>Придбання станка для зшивання документів (ДК 021:2015 - 42990000-2 Машини спеціального призначення різні) (Придбання станка для зшивання документів: ДК 021:2015 - 42991110-3 - Брошурувальні машини)</t>
  </si>
  <si>
    <t>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 (Послуги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t>
  </si>
  <si>
    <t xml:space="preserve">Надання послуг системою електронної пошти Національного банку України (ДК 021:2015  64210000-1 -Послуги телефонного зв'язку та передачі данних) (Надання послуг системою електронної пошти Національного банку України: 64210000-1 -Послуги телефонного зв'язку та передачі данних) </t>
  </si>
  <si>
    <t>Послуги з письмового перекладу (ДК 021:2015 79530000-8 – Послуги з письмового перекладу) (Послуги з письмового перекладу: ДК 021:2015 79530000-8 – Послуги з письмового перекладу )</t>
  </si>
  <si>
    <t>Технічне обслуговування ліфта (ДК 021:2015   50750000-7 – Послуги з технічного обслуговування ліфтів) (Технічне обслуговування ліфта: ДК 021:2015 50750000-7 – Послуги з технічного обслуговування ліфтів)</t>
  </si>
  <si>
    <t>Послуги зі створення комплексної системи захисту інформації в АС класу 1 (ДК 021:2015 72220000-3 – Консультаційні послуги з питань систем та з технічних питань) (Послуги зі створення комплексної системи захисту інформації в АС класу 1: ДК 021:2015 72220000-3 – Консультаційні послуги з питань систем та з технічних питань)</t>
  </si>
  <si>
    <t>Орендна плата за користування частиною технологічної стійки (1 юніти), на якій встановлено телекомунікаційне обладнання для функціонування волоконно-оптичної лінії зв'язку від ЦА ДМСУ (вул.Дегтярівська,11-г) до МГТС ПАТ "Укртелеком" (вул.Володимирській, 54-а) (ДК 021:2015 70220000-9 -Послуги з надання в в оренду чи лізингу нежитлової нерухомості) (Орендна плата за користування частиною технологічної стійки (1 юніти), на якій встановлено телекомунікаційне обладнання для функціонування волоконно-оптичної лінії зв'язку від ЦА ДМСУ (вул.Дегтярівська,11-г) до МГТС ПАТ "Укртелеком" (вул.Володимирській, 54-а): ДК 021:2015 70220000-9 -Послуги з надання в в оренду чи лізингу нежитлової нерухомості)</t>
  </si>
  <si>
    <t>Оренда обладнання (ДК 021:2015 98390000-3 Інші послуги) (Оренда обладнання: ДК 021:2015 98390000-3 Інші послуги)</t>
  </si>
  <si>
    <r>
      <t>Код ДК 021:2015 45230000-8</t>
    </r>
    <r>
      <rPr>
        <sz val="10"/>
        <rFont val="Times New Roman"/>
        <family val="1"/>
        <charset val="204"/>
      </rPr>
      <t xml:space="preserve"> -Будівництво трубопроводів, ліній зв'язку та електропередач, шосе, доріг, аеродромів і залізничних доріг;вирівнювання поверхонь
(45233142-6 Ремонт доріг)</t>
    </r>
  </si>
  <si>
    <r>
      <t>Код ДК 021:2015 71630000-3</t>
    </r>
    <r>
      <rPr>
        <sz val="10"/>
        <rFont val="Times New Roman"/>
        <family val="1"/>
        <charset val="204"/>
      </rPr>
      <t>-Послуги з технічного огляду та випробувань
(71631300-3 Технічного огляду будівель)</t>
    </r>
  </si>
  <si>
    <r>
      <rPr>
        <b/>
        <sz val="10"/>
        <rFont val="Times New Roman"/>
        <family val="1"/>
        <charset val="204"/>
      </rPr>
      <t>Код ДК 021:2015 45450000-1</t>
    </r>
    <r>
      <rPr>
        <sz val="10"/>
        <rFont val="Times New Roman"/>
        <family val="1"/>
        <charset val="204"/>
      </rPr>
      <t>- Інші завершальні будівельні роботи
(45451200-5 Оббивальні/обшивальні роботи)</t>
    </r>
  </si>
  <si>
    <r>
      <rPr>
        <b/>
        <sz val="10"/>
        <rFont val="Times New Roman"/>
        <family val="1"/>
        <charset val="204"/>
      </rPr>
      <t>Код ДК 021:2015  45440000-3</t>
    </r>
    <r>
      <rPr>
        <sz val="10"/>
        <rFont val="Times New Roman"/>
        <family val="1"/>
        <charset val="204"/>
      </rPr>
      <t>-Фарбування та скління
(45442000-7 Нанесення захисного покриття)</t>
    </r>
  </si>
  <si>
    <t>Ремонт доріг (Поточний ремонт дорожнього покриття) (ДК 021:2015 45230000-8 -Будівництво трубопроводів, ліній зв'язку та електропередач, шосе, доріг, аеродромів і залізничних доріг;вирівнювання поверхонь) (Ремонт доріг (Поточний ремонт дорожнього покриття): ДК 021:2015 -45233142-6 Ремонт доріг)</t>
  </si>
  <si>
    <t>Технічне обстеження будівель і споруд (ДК 021:2015 71630000-3-Послуги з технічного огляду та випробувань) (Технічне обстеження будівель і споруд: ДК 021:2015 - 71631300-3 Технічного огляду будівель)</t>
  </si>
  <si>
    <t>Проведення поточного ремонту вхідної групи адмінбудівлі (ДК 021:2015 45450000-1- Інші завершальні будівельні роботи) (Проведення поточного ремонту вхідної групи адмінбудівлі: ДК 021:2015 - 45451200-5 Оббивальні/обшивальні роботи)</t>
  </si>
  <si>
    <t>Нанесення вогнезахисного покриття приміщень, дерев'яних конструкції (ДК 021:2015  45440000-3-Фарбування та скління) (Нанесення вогнезахисного покриття приміщень, дерев'яних конструкції: (ДК 021:2015 - 45442000-7 Нанесення захисного покриття)</t>
  </si>
  <si>
    <r>
      <t xml:space="preserve">Код ДК 021:2015  71240000-2 </t>
    </r>
    <r>
      <rPr>
        <sz val="10"/>
        <rFont val="Times New Roman"/>
        <family val="1"/>
        <charset val="204"/>
      </rPr>
      <t>Архітектурні, інженерні та планувальні послуги
(71246000-4 Здійснення та документування необхідних будівельних розрахунків)</t>
    </r>
  </si>
  <si>
    <t>Розробка паспорту будов (ДК 021:2015  71240000-2 Архітектурні, інженерні та планувальні послуги) (Розробка паспорту будов: ДК 021:2015 - 71246000-4 Здійснення та документування необхідних будівельних розрахунків)</t>
  </si>
  <si>
    <r>
      <rPr>
        <b/>
        <sz val="10"/>
        <rFont val="Times New Roman"/>
        <family val="1"/>
        <charset val="204"/>
      </rPr>
      <t>Код ДК 021:2015   90510000-5</t>
    </r>
    <r>
      <rPr>
        <sz val="10"/>
        <rFont val="Times New Roman"/>
        <family val="1"/>
        <charset val="204"/>
      </rPr>
      <t>-Утилізація сміття та поводженння зі сміттям
(90510000-5-Утилізація сміття та поводженння зі сміттям)</t>
    </r>
  </si>
  <si>
    <t>Послуги з утилізації комп'ютерного, серверного та активного мережевого обладнання (ДК 021:2015   90510000-5-Утилізація сміття та поводженння зі сміттям) (Послуги з утилізації комп'ютерного, серверного та активного мережевого обладнання: ДК 021:2015 - 90510000-5-Утилізація сміття та поводженння зі сміттям)</t>
  </si>
  <si>
    <t>Поточний ремонт фасаду абмінбудівлі (ДК 021:2015  45260000-6-Покрівельні роботи та інші спеціалізовані будівельні роботи) (Поточний ремонт фасаду абмінбудівлі: ДК 021:2015 45260000-6-Покрівельні роботи та інші спеціалізовані будівельні роботи)</t>
  </si>
  <si>
    <r>
      <rPr>
        <b/>
        <sz val="10"/>
        <rFont val="Times New Roman"/>
        <family val="1"/>
        <charset val="204"/>
      </rPr>
      <t>Код ДК 021:2015  45260000-6</t>
    </r>
    <r>
      <rPr>
        <sz val="10"/>
        <rFont val="Times New Roman"/>
        <family val="1"/>
        <charset val="204"/>
      </rPr>
      <t xml:space="preserve">-Покрівельні роботи та інші спеціалізовані будівельні роботи
(45260000-6-Покрівельні роботи та інші спеціалізовані будівельні роботи)
</t>
    </r>
  </si>
  <si>
    <r>
      <rPr>
        <b/>
        <sz val="10"/>
        <rFont val="Times New Roman"/>
        <family val="1"/>
        <charset val="204"/>
      </rPr>
      <t>Код ДК 021:2015  79110000-8</t>
    </r>
    <r>
      <rPr>
        <sz val="10"/>
        <rFont val="Times New Roman"/>
        <family val="1"/>
        <charset val="204"/>
      </rPr>
      <t>-Послуги з юридичного консультування та юридичного представництва
(79110000-8-Послуги з юридичного консультування та юридичного представництва)</t>
    </r>
  </si>
  <si>
    <t>Послуги нотаріуса (ДК 021:2015  79110000-8-Послуги з юридичного консультування та юридичного представництва) (Послуги нотаріуса: ДК 021:2015  79110000-8-Послуги з юридичного консультування та юридичного представництва)</t>
  </si>
  <si>
    <t xml:space="preserve">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</si>
  <si>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 xml:space="preserve">Лот 2 постачання теплової енергії за адресою м. Київ, ул.Дегтярівська, 11-А (ДК 021: 2015 09320000-8 Пара, гаряча вода та пов'язана продукція) (постачання теплової енергії за адресою м. Київ, ул.Дегтярівська, 
11-А: ДК 021: 2015 09320000-8 Пара, гаряча вода та пов'язана продукція) </t>
  </si>
  <si>
    <t xml:space="preserve">Лот -3 постачання електроенергії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ДК 021: 2015 09320000-8 Пара, гаряча вода та пов'язана продукція) </t>
  </si>
  <si>
    <t>Лот1 -  Постачання електричної енергії за адресою 
м. Київ, вул.Дегтярівська, 11-Г (ДК 021: 2015 09310000-5 Електрична енергія) (Постачання електричної енергії за адресою м. Київ, вул.Дегтярівська, 11-Г: ДК 021: 2015 09310000-5 Електрична енергія)</t>
  </si>
  <si>
    <t>Лот -2 - Постачання електричної енергії за адресою 
 м. Київ,  вул.Дегтярівська, 11-А (ДК 021: 2015 09310000-5 Електрична енергія) (Постачання електричної енергії за адресою м. Київ, вул.Дегтярівська, 11-А: ДК 021: 2015 09310000-5 Електрична енергія)</t>
  </si>
  <si>
    <t>Лот -3 - Постачання електричної енергії за адресою 
м. Київ, вул.Саксаганського, 66 (ДК 021: 2015 09310000-5 Електрична енергія) (Постачання електричної енергії за адресою м. Київ,  вул.Саксаганського, 66: ДК 021: 2015 09310000-5 Електрична енергія)</t>
  </si>
  <si>
    <t>Лот 4 - Постачання електричної енергії за адресою  Київська обл., Вишгородський р-н. с.Лютіж, Урочище Туровча 1 (ДК 021: 2015 09310000-5 Електрична енергія) (Постачання електричної енергії за адресою Київська обл., Вишгородський р-н. с.Лютіж, Урочище Туровча 1: ДК 021: 2015 09310000-5 Електрична енергія)</t>
  </si>
  <si>
    <t xml:space="preserve">грн. (п'ятсот шістдесят дві тисячі двісті двадцять п'ять гривень 34 коп.)                        </t>
  </si>
  <si>
    <t xml:space="preserve">грн. (тридцять сім тисяч сімсот сімдесят чотири гривень66 коп.)                        </t>
  </si>
  <si>
    <t>грудень2022 рік</t>
  </si>
  <si>
    <t>грудень</t>
  </si>
  <si>
    <t xml:space="preserve">  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 вул.Дегтярівська, 11-А:Київська обл., Вишгородський р-н. с.Лютіж, Урочище Туровча 1 (ДК 021: 2015 09310000-5 Електрична енергія)</t>
  </si>
  <si>
    <t>Журнали "Бюджетна бухгалтерія", "Оплата праці" 
(ДК 021:2015 - 22210000-5 - Газети) (Журнали "Бюджетна бухгалтерія", "Оплата праці": Радник і сфері державних закупівель (електронний журнал)
 ДК 021:2015 22213000-6 Журнали)</t>
  </si>
  <si>
    <t xml:space="preserve">грн. (шість тисяч восімсот гривень 00 коп.)                             </t>
  </si>
  <si>
    <t>Дизельне паливо (Код ДК 021:2015   09134200-9 Дизельне паливо)</t>
  </si>
  <si>
    <t>4.Коди та назви відповідних класифікаторів предмета закупівель (за наявності)</t>
  </si>
  <si>
    <t>Послуги з постачання природного газу за адресою Київська обл., Вишгородський р-н. с.Лютіж, УрочищеТуровча 1 (ДК 021: 2015 09120000-6 Газове паливо) (Послуги з постачання природного газу за адресою Київська обл., Вишгородський р-н. с.Лютіж, УрочищеТуровча 1: ДК 021: 2015 09120000-6 Газове паливо)(09120000-6 Газове паливо)</t>
  </si>
  <si>
    <t xml:space="preserve">Експлуатаційніта інші послуги, пов'язані з утриманням нежитлових приміщень, адміністративних будівель та прилеглої території Держмитслужби, що розташовані за адресами: м.Київ, Саксаганського,66, вул. Дегтярівська,11г,11а) (ДК 021:2015  70330000 -3 Послуги з управління нерухомістю, надавані на платній основі чи на договірних засадах) </t>
  </si>
  <si>
    <t>Банківські послуги (ДК 021:2015  66110000-4 Банківські послуги)</t>
  </si>
  <si>
    <t xml:space="preserve">грн. (тридцять тисяч гривень 00 коп.)                             </t>
  </si>
  <si>
    <t>2240</t>
  </si>
  <si>
    <t xml:space="preserve">грн. (п'ядесят чотири тисяч  гривень 00 коп.)                            </t>
  </si>
  <si>
    <t>Послуги із супроводження та технічної підтримки системи автоматизації обліку та документообігу (ДК 021:2015 - 72260000-5 -Послуги, пов'язані з програмним забезпенням) (Послуги із супроводження та технічної підтримки системи автоматизації обліку та документообігу: ДК 021:2015 - 72261000-2 Послуги з обслуговування програмного забезпечення)</t>
  </si>
  <si>
    <t xml:space="preserve">грн. (шістсот шісдесят вісім тисяч дев'ятсот сімнадцять  гривень 00 коп.)                             </t>
  </si>
  <si>
    <t xml:space="preserve">грн. (сім тисяч двісті гривень 00 коп.)                             </t>
  </si>
  <si>
    <t xml:space="preserve">грн. (вісімсот дві тисячі п'ятсот гривень 00 коп.)                             </t>
  </si>
  <si>
    <t xml:space="preserve">грн (дванадцять  тисяч двісті гривень 00 коп.)                            </t>
  </si>
  <si>
    <t>Придбання рамок для грамот, подяк   (ДК 021:2015 - 39290000-1 -Фурнітура різна) (Придбання рамок для грамот та подяк: ДК 021:2015 -  39298200-9- Рамки для картин)</t>
  </si>
  <si>
    <t>Папки картонні</t>
  </si>
  <si>
    <t xml:space="preserve">гривень (чотири тисячі   гривень 00 коп.)                                                                  </t>
  </si>
  <si>
    <t xml:space="preserve">грн (двісті двадцять тисяч  гривень 00 коп.)                            </t>
  </si>
  <si>
    <t xml:space="preserve">лютий </t>
  </si>
  <si>
    <t xml:space="preserve">Лот 1Постачання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</si>
  <si>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Відомчі, заохочувальні відзнаки Державної митної служби України (Код 021: 2015 1853000-3 Подарунки та нагороди)</t>
  </si>
  <si>
    <t>відкриті торги (з урахуванням особливостей)</t>
  </si>
  <si>
    <t>Послуги з вивезення побутових відходів (скло, метал, полімерні матеріали тощо) (ДК 021:2015  90510000-5 -Утилізація/видалення сміття та поводження зі сміттям) (Послуги з вивезення відходів (скло, метал, полімерні матеріали тощо): ДК 021:2015  90510000-5 -Утилізація/видалення сміття та поводження зі сміттям)</t>
  </si>
  <si>
    <t>Всього за КЕКВ 3122 "Капітальне будівництво(придбання) інших об'єктів"</t>
  </si>
  <si>
    <t>Послуги поштового зв'язку спеціального призначення за Код ДК 021:2015   64120000-3 Кур'єрські послуги (Послуги поштового зв'язку спеціального призначення за Код ДК 021:2015   64120000-3 Кур'єрські послуги)</t>
  </si>
  <si>
    <t xml:space="preserve">грн.(п'ятдесят вісім тисяч шістсот сорок п'ять  гривень 20 коп.)                      </t>
  </si>
  <si>
    <t xml:space="preserve">Послуги з проведення технічної інвентаризації нерухомого майна </t>
  </si>
  <si>
    <t xml:space="preserve">Код ДК 021:2015   7133-Інженерні послуги різні </t>
  </si>
  <si>
    <t xml:space="preserve">грн. (сто дев'яносто одна   тисяча сто вісімнадцять  гривень 00 коп.)                            </t>
  </si>
  <si>
    <t>кредиторська заборгованість</t>
  </si>
  <si>
    <t>Фірмові бланки листів та спеціалізовані бланки для листування іноземними мовами за кодом ДК 021:2015 - 22820000-4 Бланки (Фірмові бланки листів та спеціалізовані бланки для листування іноземними мовами за кодом ДК 021:2015 - 22820000-4 Бланки )</t>
  </si>
  <si>
    <t>Послуги з обслуговування та підтримки автономної системи (AS) та  IP адрес v4  за кодом ДК 021:2015   72720000-3 -Послуги усфері глобальних мереж (Послуги з обслуговування та підтримки автономної системи (AS) та  IP адрес v4  за кодом ДК 021:2015   72720000-3 -Послуги усфері глобальних мереж)</t>
  </si>
  <si>
    <t>Послуги з технічної діагностики, технічного обслуговування та повірка вагових комплексів для зважування транспортних засобів за кодом ДК 021:2015   50530000-9 -Послуги з ремонту і технічного обслуговування техніки(Послуги з технічної діагностики, технічного обслуговування та повірка вагових комплексів для зважування транспортних засобів 50530000-9 -Послуги з ремонту і технічного обслуговування техніки)</t>
  </si>
  <si>
    <t>Погашення кредиторської заборгованості, що утварилась станом на 01.01.2023</t>
  </si>
  <si>
    <t>Всього за КЕКВ 3142 "Реконструкція та реставрація інших об'єктів"</t>
  </si>
  <si>
    <t>Послуги з технічної діагностики та технічного обслуговування  і ремонту стаціонарних скануючих систем для огляду багажу та поштових відправлень за кодом ДК 021:2015   50410000-2 -Послуги з ремонту і технічного обслуговування вимірювальних, випробувальних і контрольних приладі (Послуги з технічної діагностики та технічного обслуговування і ремонту стаціонарних скануючих систем для огляду багажу та поштових відправлень 50410000-2 -Послуги з ремонту і технічного обслуговування вимірювальних, випробувальних і контрольних приладів )</t>
  </si>
  <si>
    <t xml:space="preserve">грн. (дев'ять мільйонів п'ятсот вісімдесят три тисячі   гривень 00 коп)                         </t>
  </si>
  <si>
    <t xml:space="preserve">грн.(шість  мільйонів сімсот шістдесят сім тисяч вісімсот гривень 00 коп.)                           </t>
  </si>
  <si>
    <t>Послуги з впровадження системи автоматизації бухгалтерського обліку, звітності та планово-фінансової роботи Держмитслужби у форматі єдиної юридичної особи за кодом ДК 021:2015   72260000-5 -Послуги, пов'язані з програмним забезпенням ( Послуги з впровадження системи автоматизації бухгалтерського обліку, звітності та планово-фінансової роботи Держмитслужби у форматі єдиної юридичної особи  код  ДК 021:2015   72260000-5 -Послуги, пов'язані з програмним забезпенням)</t>
  </si>
  <si>
    <t xml:space="preserve">грн.(дванадцять мільйонів двісті тридцять дві тисячі двісті гривень 00 коп.)                           </t>
  </si>
  <si>
    <t>Послуги із розширення функціональних можливостей програмного забезпечення, призначеного для автоматизованої роботи з документами у діловодстві Державної митної служби України, його впровадження та супроводження  за кодом ДК 021:2015   72260000-5 -Послуги, пов’язані з програмним забезпеченням (Послуги із розширення функціональних можливостей програмного забезпечення, призначеного для автоматизованої роботи з документами у діловодстві Державної митної служби України, його впровадження та супроводження  ДК 021:2015   72260000-5 -Послуги, пов’язані з програмним забезпеченням )</t>
  </si>
  <si>
    <t>загальний фонд КПКВ 3506010  (довідка про зміни до кошторису від 13 липня 2023 № 86)</t>
  </si>
  <si>
    <t>відкриті торги (з урахуванням собливостей)</t>
  </si>
  <si>
    <t>Крісла офісні та стільці Код ДК 021:2015 –39110000 - 6   Сидіння, стільці та супутні вироби і частини до них (Крісла офісні та стільці 39110000 - 6   Сидіння, стільці та супутні вироби і частини до них )</t>
  </si>
  <si>
    <t xml:space="preserve">грн. (один мільйон триста п'ятдесят тисяч  гривень 00 коп.)                             </t>
  </si>
  <si>
    <t xml:space="preserve">грн. (п'ятсот тисяч  гривень 00 коп.)                            </t>
  </si>
  <si>
    <t>Комплект матриць та пуансонів митного забезпечення за  код ДК 021:2015 - 19510000 -4 Гумові вироби (Комплект матриць та пуансонів митного забезпечення  ДК 021:2015 -  19512000-8-Вироби з невулканізованої гуми)</t>
  </si>
  <si>
    <t>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 вул.Дегтярівська, 11-А:вул.Саксаганського,66;Київська обл., Вишгородський р-н. с.Лютіж, Урочище Туровча 1 (ДК 021: 2015 09310000-5 Електрична енергія)</t>
  </si>
  <si>
    <t xml:space="preserve">Код  ДК 021: 2015 09310000-5 Електрична енергія (09310000-5 Електрична енергія)   </t>
  </si>
  <si>
    <t>через ЦЗО</t>
  </si>
  <si>
    <t>гривень (один мільйон сімсот п'ятдесят тисяч сто сорок сім  гривень 13 коп)</t>
  </si>
  <si>
    <t xml:space="preserve">грн. ( двісті сорок сім тисяч п'ятсот  гривень 00 коп.)                            </t>
  </si>
  <si>
    <t xml:space="preserve">грн (п'ятдесят  тисяч чотириста гривень 00 коп.)                            </t>
  </si>
  <si>
    <t xml:space="preserve">грн (сто шістдесят чотири тисячі дев'ятсот дев'яносто сім гривень 00 коп.)                                                           . </t>
  </si>
  <si>
    <t xml:space="preserve">грн.(два мільйони  чотири тисячі двісті п'ятдесят чотири гривні 80 коп.)                                    </t>
  </si>
  <si>
    <t>загальний фонд КПКВ 3506010 Довідка про зміни до кошторису №167 від 30.10.2023                -1242300грн</t>
  </si>
  <si>
    <t>(00 гривень 00 коп)</t>
  </si>
  <si>
    <t>загальний фонд КПКВ 3506010 (під очікувану вартість на 2023 рік) лист№08-1/22-02-01/5.1/6942 від 05.10.2023 Довідка про зміни до кошторису №167 від 30.10.2023                       +1 242 300грн</t>
  </si>
  <si>
    <t>грн. (сім  мільойонів чотириста дев'яносто дев'ять  тисяч вісімсот три гривні 68 коп)</t>
  </si>
  <si>
    <t>листопад 2023 рік</t>
  </si>
  <si>
    <t xml:space="preserve">грн.(чорок тисяч вісімсот шістдесят сім гривень 20 коп.)                           </t>
  </si>
  <si>
    <t>Код ДК 021:2015 70220000-9 -Послуги з надання в в оренду чи лізингу нежитлової нерухомості</t>
  </si>
  <si>
    <t>Орендна плата за користування частиною технологічної стійки (1 юніти), на якій встановлено електронне комунікаційне  обладнання для функціонування волоконно-оптичної лінії зв'язку від ЦА ДМСУ (вул.Дегтярівська,11-г) до МГТС ПАТ "Укртелеком" (вул.Володимирській, 5)за кодом  ДК 021:2015 70220000-9 -Послуги з надання в в оренду чи лізингу нежитлової нерухомості (кодом  ДК 021:2015 70220000-9 -Послуги з надання в в оренду чи лізингу нежитлової нерухомостіОрендна плата за користування частиною технологічної стійки (1 юніти), на якій встановлено електронне комунікаційне  обладнання для функціонування волоконно-оптичної лінії зв'язку від ЦА ДМСУ (вул.Дегтярівська,11-г) до МГТС ПАТ "Укртелеком" (вул.Володимирській, 5))</t>
  </si>
  <si>
    <t xml:space="preserve">грн.(три  мільйонів шістдесят сім тисяч вісімсот п'ятдесят три гривні 10 коп.)                           </t>
  </si>
  <si>
    <t>загальний фонд КПКВ 3506010 відсутня потреба</t>
  </si>
  <si>
    <t>Митні пломби(при переміщенні товарів під процедурою спільного транзиту) за кодом ДК 021:2015  35120000-1 -Системи та пристрої нагляду та охорони (Митні пломби (при переміщенні товарів під процедурою спільного транзиту) код ДК 021:2015  35121500-3 -Пломби)</t>
  </si>
  <si>
    <t xml:space="preserve">грн. (триста сімдесят дві тисячі   гривень 00 коп.)                            </t>
  </si>
  <si>
    <t xml:space="preserve">грн (п'ять мільйонів чотириста вісімдесят п'ять тисяч вісімсот  гривень 00 коп.)                            </t>
  </si>
  <si>
    <t xml:space="preserve">грн. (два мільйона п'ятсот тисячь  гривень 00коп)                     </t>
  </si>
  <si>
    <t>Технічна підтримка серверного обладнання за кодом  ДК 021:2015   50310000-1 - Технічне обслуговування і ремонт офісної техніки ( Технічне обслуговування і ремонт офісної технікикодом  ДК 021:2015   50310000-1 -Технічна підтримка серверного обладнання)</t>
  </si>
  <si>
    <t>Технічна підпримка інженерної інфраструктури серверних приміщень за кодом  ДК 021:2015   50710000-5 - Послуги з ремонту і технічного обслуговуванння електричного і механічного устаткування будівель (Послуги з ремонту і технічного обслуговуванння електричного і механічного устаткування будівель код  ДК 021:2015   50710000-5 -Технічна підпримка інженерної інфраструктури серверних приміщень)</t>
  </si>
  <si>
    <t>Код ДК 021:2015  72320000-4 Послуги, пов’язані з базами даних</t>
  </si>
  <si>
    <t>відповідно пп5.13 Особливостей</t>
  </si>
  <si>
    <t xml:space="preserve">грн.(дев'яносто одна  тисяча п'ятсот шістдесят гривні 00 коп.)                           </t>
  </si>
  <si>
    <t>Ліцензія на право використання Системи «YOUCONTROL». Комерційна назва «ПОВНИЙ ДОСТУП КОМАНДНА 2» за кодом ДК 021:2015 72320000-4 Послуги, пов’язані з базами даних ( код  ДК 021:2015 72320000-4 Послуги, пов’язані з базами даних-Ліцензія на право використання Системи «YOUCONTROL». Комерційна назва «ПОВНИЙ ДОСТУП КОМАНДНА 2»).</t>
  </si>
  <si>
    <t xml:space="preserve">грн. (дев'ятсот тридцять сім тисяч шістсот гривень 00 коп.)                             </t>
  </si>
  <si>
    <t xml:space="preserve">грн. (сто тисяч  гривень 00 коп.)                            </t>
  </si>
  <si>
    <t>Металеві пломби за кодом  ДК021: 2015 44420000-0 Будівельні матеріали (Металеві пломби код ДК 021: 2015 44423800-9 Металеві пломби)</t>
  </si>
  <si>
    <t>Послуги із сертифікації енергетичної ефективності будівель за кодом ДК 021:2015   71310000-4 Консультаційні послуги у галузях інженерії та будівництва (Послуги із сертифікації енергетичної ефективності будівель код ДК 021:2015   71314300-5 Консультаційні послуги з питань енергоефективності)</t>
  </si>
  <si>
    <t xml:space="preserve">довідка про зміни до кошторису </t>
  </si>
  <si>
    <t xml:space="preserve">Монітори комп'ютерні та накопичувачі SSD код ДК 021:2015: 30230000-0 «Комп'ютерне обладнання» (Монітори комп'ютерні код ДК 021:2015: 30231300-0 «Дисплейні екрани»; накопичувачі SSD код  ДК 021:2015: 30233100 – 2 «Комп’ютерні запам’ятовувальні пристрої»)
</t>
  </si>
  <si>
    <t xml:space="preserve">грн. (один мільйон двісті двадцять дев'ять  тисяч   гривень 00 коп.)                            </t>
  </si>
  <si>
    <t>загальний фонд КПКВ 3506010 0</t>
  </si>
  <si>
    <t xml:space="preserve">загальний фонд КПКВ 3506010  </t>
  </si>
  <si>
    <t>загальний фонд КПКВ 35060100</t>
  </si>
  <si>
    <t xml:space="preserve">загальний фонд КПКВ 3506010                                                                         </t>
  </si>
  <si>
    <t>грудень 2023 рік</t>
  </si>
  <si>
    <t xml:space="preserve"> грн. (двісті дев'яносто  тисяч сорок дев'ять  гривень 00 коп)</t>
  </si>
  <si>
    <t xml:space="preserve"> гривень (двісті вісімдесят вісім  тисяч п'ятдесят одна гривня 00 коп)</t>
  </si>
  <si>
    <t xml:space="preserve">грн. (сто двадцять чотири  тисячі   дев'ятсот гривень 
00 коп)                         </t>
  </si>
  <si>
    <t>Папір офісний  А 4,А3 за кодом ДК 021:2015  30190000-7 -Офісне устаткування та приладдя різне   (Код ДК 021:2015  30197630-1-Папір для друку)</t>
  </si>
  <si>
    <t xml:space="preserve">загальний фонд КПКВ 3506010                              </t>
  </si>
  <si>
    <t xml:space="preserve">загальний фонд КПКВ 3506010                                    </t>
  </si>
  <si>
    <t xml:space="preserve">грн (вісімнадцять  тисяч п'ятсот гривень 00 коп.)                            </t>
  </si>
  <si>
    <t xml:space="preserve">грн. (двадцять вісім тисяч  п'ятсот гривень 00 коп.)                            </t>
  </si>
  <si>
    <t xml:space="preserve">грн. (сімдесят дев'ять тисяч гривень 00 коп.)                            </t>
  </si>
  <si>
    <t>Швидкозшивачі паперові, пластикові за код ДК 021:2015  22850000-3 -Швидкозшивачі та супутнє приладдя (код ДК 021:2015 22851000-0 -Швидкозшивачі(Швидкозшивачі паперові, пластикові ))</t>
  </si>
  <si>
    <t xml:space="preserve">грн (двісті дев'яносто шість тисяч чотириста гривень 00 коп.)                            </t>
  </si>
  <si>
    <t>Печатки та штампи за кодом ДК 021:2015 19510000-4 Гумові вироби ( Печатки та штампи код ДК 021:2015 19512000-8 Вироби з невулканізованої гуми )</t>
  </si>
  <si>
    <t xml:space="preserve">грн (п'ятнадцять тисяч гривень 00 коп.)                            </t>
  </si>
  <si>
    <t>Бланки  сертифікатів форми EUR-MED</t>
  </si>
  <si>
    <t xml:space="preserve">грн. (сто шістдесят тисяч  гривень 00 коп.)                            </t>
  </si>
  <si>
    <t>Фарба спеціальна флуоресцентна(червона)за кодом ДК 021:2015  44810000-1-Фарби (Фарба спеціальна флуоресцентна(червона) :код  ДК 021:2015  44810000-1-Фарби)</t>
  </si>
  <si>
    <t xml:space="preserve">грн (сто дев'яносто одна  тисяча  гривень00 коп.)                            </t>
  </si>
  <si>
    <t>Спеціальний  штамп резервної процедури за кодом ДК 021:2015  30190000-7 -Офісне устаткування та приладдя різне  (кодом ДК 021:2015  30192153-8- Штампи (Спеціальний  штамп резервної процедури)</t>
  </si>
  <si>
    <t>Журнали обліку (виготовлення облікових форм) за кодом ДК 021: 2015 22810000-1 Паперові чи картонні реєстраційні журнали (ДК 021: 2015 22810000-1 Паперові чи картонні реєстраційні журнали (Журнали обліку (виготовлення облікових форм))</t>
  </si>
  <si>
    <t xml:space="preserve">грн. (шість тисяч   гривень 00 коп.)                            </t>
  </si>
  <si>
    <t>Ваги товарні за кодом ДК 021: 2015 38310000-1 Високоточні терези (кодом ДК 021: 2015 38310000-1 Високоточні терези (Ваги товарні))</t>
  </si>
  <si>
    <t>Далекомір з активним випромінюванням за кодом  ДК 021: 2015 38330000-7  Ручні прилади для вимірювання відстаней (код  ДК 021: 2015 38330000-7  Ручні прилади для вимірювання відстаней (Далекомір з активним випромінюванням))</t>
  </si>
  <si>
    <t xml:space="preserve">грн ( сто шістдесят вісім тисяч гривень 00 коп.)                            </t>
  </si>
  <si>
    <t xml:space="preserve">грн (сто дві тисячі шістсот гривень 00 коп.)                            </t>
  </si>
  <si>
    <t>Комплект експрес-аналізаторів наркотичних речовин за кодом ДК 021: 2015 38430000-8 Детектори та аналізатори (Тести Mecke’s для виявлення Опіатів (героїну, кодеїну, оксікодону) - код ДК 021:2015 – 38432000-2 - Аналізатори; Фентаніл тест для виявлення фентанілу, ацетил-фентанілу, героїну - код ДК 021:2015 – 38432000-2 - Аналізатори; Тести Marquis для виявлення опійних алкалоїдів, героїну, амфетамінів, метамфетаміну - код ДК 021:2015 – 38432000-2 - Аналізатори)</t>
  </si>
  <si>
    <t xml:space="preserve">грн. (один мільйон счотириста одинадцять тисяч шістсот гривень 30 коп.)                            </t>
  </si>
  <si>
    <t>Ліхтаріза кодом ДК 021: 2015 31520000-7 Світильники та освітлювальна апаратура (код ДК 021: 2015 31521320-3 Портативні ліхтарі (Ліхтарі))</t>
  </si>
  <si>
    <t xml:space="preserve">грн. (дев'яносто одна тисяча  дев'ятсот  гривень 00 коп.)                            </t>
  </si>
  <si>
    <t>Металодетектор портативний за кодом ДК  021: 2015 35120000-1 Системи та пристрої нагляду та охорони (код ДК  021: 2015 35124000-9 Металодетектори (Металодетектор портативний))</t>
  </si>
  <si>
    <t xml:space="preserve">грн. (п'ятдесят дві тисячі сімсот  гривень 00 коп.)                            </t>
  </si>
  <si>
    <t>Прилади дозиментричного контролю за кодом ДК 021: 2015 38340000-0 Прилади для вимірювання величин (код ДК 021: 2015 38340000-0 Прилади для вимірювання величин (Прилади дозиментричного контролю))</t>
  </si>
  <si>
    <t xml:space="preserve">Картриджи для друкувальної техніки БФП </t>
  </si>
  <si>
    <t xml:space="preserve">загальний фонд КПКВ 3506010                                   </t>
  </si>
  <si>
    <t xml:space="preserve">грн. (шість тисяч гривень 00 коп.)                             </t>
  </si>
  <si>
    <t xml:space="preserve">грн. (шістдесят дві тисячі п'ятсот гривень 00 коп.)                            </t>
  </si>
  <si>
    <t xml:space="preserve">грн. (чотириста вісімдесят тисяч  гривень 00 коп.)                            </t>
  </si>
  <si>
    <t xml:space="preserve">грн. (п'ятдесят тисячігривень 00 коп.)                            </t>
  </si>
  <si>
    <t>Повірка лічильників теплової енергії за кодом ДК 021:2015 50410000-2 -Послуги з ремонту і технічного обслуговування вимірювальних, випробувальних і контрольних приладів  (код ДК 021:2015 50413000-3 -Послуги з ремонту і технічного обслуговування контрольних приладів (Повірка лічильників теплової енергії))</t>
  </si>
  <si>
    <t>Поточний ремонт  лічильників теплопостачання  за кодом ДК 021:2015 50410000-2 -Послуги з ремонту і технічного обслуговування вимірювальних, випробувальних і контрольних приладів  (код ДК 021:2015 50413000-3 -Послуги з ремонту і технічного обслуговування контрольних приладів (Поточний ремонт  лічильників теплопостачання))</t>
  </si>
  <si>
    <t xml:space="preserve">Перезарядка вогнегасників за кодом ДК 021:2015 50410000-2 -Послуги з ремонту і технічного обслуговування вимірювальних, випробувальних і контрольних приладів </t>
  </si>
  <si>
    <t xml:space="preserve">грн. (дев'ять тисяч чотириста гривень 00 коп.)                           </t>
  </si>
  <si>
    <t>Повірка та технічне обслуговування технічних засобів митного контролю, що містять у своєму складі джерела іонізуючого випромінювання за кодом ДК 021:2015 50410000-2 -Послуги з ремонту і технічного обслуговування вимірювальних, випробувальних і контрольних приладів  (код ДК 021:2015 50410000-2 -Послуги з ремонту і технічного обслуговування вимірювальних, випробувальних і контрольних приладів  (Повірка та технічне обслуговування технічних засобів митного контролю, що містять у своєму складі джерела іонізуючого випромінювання))</t>
  </si>
  <si>
    <t>Розробка паспорту (виготовлення технічної документації) за кодом ДК 021:2015 73220000-0 - Консультаційні послуги у сфері розробок (код ДК 021:2015 73220000-0 - Консультаційні послуги у сфері розробок (Розробка паспорту (виготовлення технічної документації))</t>
  </si>
  <si>
    <t xml:space="preserve">грн. (чотириста вісімнадцять тисяч  гривень 00 коп.)                            </t>
  </si>
  <si>
    <t xml:space="preserve">грн.( сім  мільйонів вісімсот двадцять тисяч  гривень 00 коп.)                             </t>
  </si>
  <si>
    <t xml:space="preserve">грн. ( п'ятсот вісімдесят тисяч  гривень 00 коп.)                             </t>
  </si>
  <si>
    <t>Послуги з технічного захисту інформаціх (у т.ч. проведення атестації), проведення державної експертизи системи захисту інформації за кодом ДК 021:2015 72220000-3 -Консультаційні послуги з питань систем та з технічних питань (код ДК 021:2015 72220000-3 -Консультаційні послуги з питань систем та з технічних питань (Послуги з технічного захисту інформаціх (у т.ч. проведення атестації), проведення державної експертизи системи захисту інформації ))</t>
  </si>
  <si>
    <t>Періодичний медичний огляд працівників, які працюють з технічними засобами іонізуючого випромінювання (радіологічний) за кодом ДК 021:2015   85110000-3 Послуги лікувальних закладів та супутні послуги (Код ДК 021:2015   85111000-0 Послуги лікувальних закладів (Періодичний медичний огляд працівників, які працюють з технічними засобами іонізуючого випромінювання (радіологічний) ))</t>
  </si>
  <si>
    <t xml:space="preserve">грн. (чотири  тисячі  гривень 00 коп.)                            </t>
  </si>
  <si>
    <t xml:space="preserve">загальний фонд КПКВ 3506010
</t>
  </si>
  <si>
    <r>
      <t>Код ДК 021:2015  38580000-4 -</t>
    </r>
    <r>
      <rPr>
        <sz val="10"/>
        <rFont val="Times New Roman"/>
        <family val="1"/>
        <charset val="204"/>
      </rPr>
      <t xml:space="preserve">Рентгенологічне та радіологічне обладнання немедичного призначення
</t>
    </r>
  </si>
  <si>
    <t xml:space="preserve">грн (тридцять  мільйонів  гривень.)                                          </t>
  </si>
  <si>
    <r>
      <t>відкриті торги(</t>
    </r>
    <r>
      <rPr>
        <i/>
        <sz val="10"/>
        <rFont val="Times New Roman"/>
        <family val="1"/>
        <charset val="204"/>
      </rPr>
      <t>з урахуванням собливостей</t>
    </r>
    <r>
      <rPr>
        <sz val="10"/>
        <rFont val="Times New Roman"/>
        <family val="1"/>
        <charset val="204"/>
      </rPr>
      <t xml:space="preserve">) </t>
    </r>
  </si>
  <si>
    <r>
      <rPr>
        <b/>
        <sz val="10"/>
        <rFont val="Times New Roman"/>
        <family val="1"/>
        <charset val="204"/>
      </rPr>
      <t>Код ДК 021:2015  45200000-9</t>
    </r>
    <r>
      <rPr>
        <sz val="10"/>
        <rFont val="Times New Roman"/>
        <family val="1"/>
        <charset val="204"/>
      </rPr>
      <t xml:space="preserve"> -Роботи,пов'язані з об'єктами завершеного чи не завершеного будівництва та об'єктами цивільного будівництва</t>
    </r>
  </si>
  <si>
    <t>спеціальний фонд КПКВ 3506610</t>
  </si>
  <si>
    <t xml:space="preserve">грн. (одинадцять мільйонів двісті  тисяч  гривень 00 коп.)                            </t>
  </si>
  <si>
    <t>Будівництво пішоходного переходу в пункті-пропуску "Рава-Руська"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(Код ДК 021:2015  45200000-9 -Роботи,пов'язані з об'єктами завершеного чи не завершеного будівництва та об'єктами цивільного будівництва (Будівництво пішоходного переходу в пункті-пропуску "Рава-Руська" на українсько-польському кордоні)</t>
  </si>
  <si>
    <t xml:space="preserve">грн (сто шістдесят дев'ять тисяч двісті гривень 00 коп.)                            </t>
  </si>
  <si>
    <t xml:space="preserve">грн (триста п'ятдесят тисяч  гривень 00 коп.)                            </t>
  </si>
  <si>
    <t xml:space="preserve">Лот -3 постачання теплової 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 ДК 021: 2015 09320000-8 Пара, гаряча вода та пов'язана продукція) </t>
  </si>
  <si>
    <t>Бланки службових посвідчень з безконтактним електронним носієм за кодом ДК 021:2015 22450000-9 Друкована продукція з елементами захисту (код ДК 021:2015 22455000-4-Посвідчення особи(Бланки службових посвідчень з безконтактним електронним носієм))</t>
  </si>
  <si>
    <t>Придбання конвертів за кодом ДК 021:2015 - 30190000-7 -Офісне устаткування та приладдя різне) (Придбання конвертів: код ДК 021:2015 -  30199230-1- Конверти)</t>
  </si>
  <si>
    <t>Придбання води за кодом ДК 021:2015 15980000-1 Безалкогольні напої (Придбання води: ДК 021:2015 15981000-8 Мінеральна вода)</t>
  </si>
  <si>
    <t>Код ДК 021:2015 15980000-1 Безалкогольні напої (15981000-8 Мінеральна вода)</t>
  </si>
  <si>
    <t>Консультаційні послуги в рамках реалізації Проекту з розбудови прикордонної дорожньої інфраструктури та облаштування пунктів пропуску за кодом ДК 021:2015   71310000-4 Консультаційні послуги у галузях інженерії та будівництва (Консультаційні послуги в рамках реалізації Проекту з розбудови прикордонної дорожньої інфраструктури та облаштування пунктів пропуску:    ДК 021:2015 71310000-4 Консультаційні послуги у галузях інженерії та будівництва)</t>
  </si>
  <si>
    <t>Код ДК 021:2015  45200000-9 -Роботи,пов'язані з об'єктами завершеного чи не завершеного будівництва та об'єктами цивільного будівництва</t>
  </si>
  <si>
    <t>євро</t>
  </si>
  <si>
    <t>РІЧНИЙ ПЛАН ЗАКУПІВЕЛЬ Держмитслужби (апарат) зі змінами</t>
  </si>
  <si>
    <t xml:space="preserve"> гривень (  дев'ятсот сорок чотири тисячі  п'ятсот десять гривень 98 коп)</t>
  </si>
  <si>
    <t xml:space="preserve"> грн (чотири  мільйони триста сорок п'ять тисяч  шістсот шістдесят шість гривень 62 коп)</t>
  </si>
  <si>
    <t xml:space="preserve"> гривень (п'ятсот сорок дві тисячі вісімсот двадцять дві гривні 40 коп)</t>
  </si>
  <si>
    <t>загальний фонд КПКВ 3506010 пп.5 (3 ) п.13 п.1178 (з технічних причин.)</t>
  </si>
  <si>
    <t>звіт про  договір про закупівлю</t>
  </si>
  <si>
    <t>грн. (сім тисяч сто п'ять  гривень 91коп)</t>
  </si>
  <si>
    <t>Послуги із забезпечення перетікань реактивної електричної енергії за адресою вул. Дегтярівська,11г  (ДК 021: 2015 65310000-9 Розподіл електричної енергії (Послуги із забезпечення перетікань реактивної електричної енергії за адресою вул. Дегтярівська,11г : ДК 021: 2015 65310000-9 Розподіл електричної енергії)</t>
  </si>
  <si>
    <t>Код ДК 021:2015  72220000-3 -Консультаційні послуги з питань систем та з технічних питань</t>
  </si>
  <si>
    <t xml:space="preserve">грн. (триста тринадцять тисят сто чотири гривні 00 коп.)                            </t>
  </si>
  <si>
    <t>Послуги з проведення періодичного інструментального контролю захисту інформації в комплексних системах захисту інформації двох АС класу "1" у режимних приміщеннях за кодом ДК 021:2015 73430000-5 -Випробування та оцінювання (Послуги з проведення періодичного інструментального контролю захисту інформації в комплексних системах захисту інформації двох АС класу "1" у режимних приміщеннях: код ДК 021:2015 73430000-5 -Випробування та оцінювання)</t>
  </si>
  <si>
    <t>Код ДК 021:2015  73430000-5 -Випробування та оцінювання</t>
  </si>
  <si>
    <t>Закупівля без використання електронної системи</t>
  </si>
  <si>
    <t xml:space="preserve">грн. (сімдесят шість тисяч вісімсот дев'яносто шість гривень 00 коп.)                            </t>
  </si>
  <si>
    <t xml:space="preserve">загальний фонд КПКВ 3506010 пп1, п5 ст3 Закону України
</t>
  </si>
  <si>
    <t xml:space="preserve">Послуги з розподілу електричної енергії за адресою вул. Саксаганського,66 за кодом ДК 021: 2015 65310000-9 Розподіл електричної енергії) (Послуги з розподілу електричної енергії за адресою вул. Саксаганського,66: ДК 021: 2015 65310000-9 Розподіл електричної енергії) </t>
  </si>
  <si>
    <t>грн. (тридцять шість тисяч вісімсот шістдесят дві  гривні 56 коп)</t>
  </si>
  <si>
    <t>грн. (один мільйон п'ятсот десять тисяч дев'ятсот сімдесят вісім гривень 82 коп)</t>
  </si>
  <si>
    <t>грн. (двадцять сім тисяч шістсот сорок шість тисяч  гривень 92 коп)</t>
  </si>
  <si>
    <t xml:space="preserve">Послуги з розподілу електричної енергії за адресою вул. Дегтярівська 11Г за кодом ДК 021: 2015 65310000-9 Розподіл електричної енергії) (Послуги з розподілу електричної енергії за адресою вул. Дегтярівська 11Г: ДК 021: 2015 65310000-9 Розподіл електричної енергії) </t>
  </si>
  <si>
    <t xml:space="preserve">Послуги з розподілу електричної енергії за адресою вул. Дегтярівська,11а,за кодом ДК 021: 2015 65310000-9 Розподіл електричної енергії) (Послуги з розподілу електричної енергії за адресою вул. Дегтярівська,11а: ДК 021: 2015 65310000-9 Розподіл електричної енергії) </t>
  </si>
  <si>
    <t>Код  ДК 021: 2015 65310000-9 Розподіл електричної енергії</t>
  </si>
  <si>
    <t>Система безпеки (з монтажем) в т.ч. ( Металодетектор арочний Garrett MZ 6100 Garrett-2шт; Зчитувач карт вуличний U-Prox  SL steel -2 шт; Мережевий контролер U-Prox IP400 U-Prox (під новий корпус (білий)-блок живлення PSC-60A-C-1шт.;Швидкісний шлагбаум Gant TURBO 2S зі стрілою  4м-1шт.; ПЗ для розпізнання автономерів НОМЕРОК Lite 2 канали -1шт.; Тривожна кнопка (Поліція охорони)-1шт.; Доглядове дзеркало ESP DM-160-LM-4 шт.; Монтажні роботи)</t>
  </si>
  <si>
    <t xml:space="preserve">грн. (п'ятсот дев'яносто шість тисяч чотириста гривень 00 коп.)                            </t>
  </si>
  <si>
    <t xml:space="preserve">грн. (чотириста шістнадцять тисячсто тридцять дев'ять гривень 00 коп.)                            </t>
  </si>
  <si>
    <t>Система відеоспостереження з монтажем (в т.ч:Відеореєстратор UNV NVR302-16S2-P16 16 каналів-4шт.;IP камера UNV IPC322LR3-VSPF28-E (2MP 2,8 мм)-7шт.;IP камера UNV IPC3612LB-ADF28K-G 2МП 2.8 мм-29 шт.;Жорсткий диск Western Digital WD84PURZ Purple 8TB 128MB 5640rpm 3.5 SATA III-8шт.;Кабель мережевий OK-Net FTP cat.5e patch 20 305м (F/UTP-cat.5Е-SL patch AWG26) (КГПВЭ-ВП (100) 4*2*0,48)-8шт.;TP-RJ45c5SH RJ45 конектор, екранований, 5-e кат. 8P8C-100шт.;Монтажний комплект-40шт.;Монтаж та налаштування зовнішньої камери-7шт.;Монтаж та налаштування внутрішньої камери-29шт.;Прокладка кабельних ліній (за метр)-2160шт.;Монтаж та налаштування відеореєстратора-4шт.</t>
  </si>
  <si>
    <t>Послуги інженера-консультанта для виготовлення проектно-кошторисної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«Ягодин – Дорогуск» та «Мостиська – Пшемисль» Волинської та Львівської митниць за кодом ДК 021:2015: 71530000-2 – Консультаційні послуги в галузі будівництва (Послуги інженера-консультанта для виготовлення проектно-кошторисної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«Ягодин – Дорогуск» та «Мостиська – Пшемисль» Волинської та Львівської митниць: ДК 021:2015: 71530000-2 – Консультаційні послуги в галузі будівництва)</t>
  </si>
  <si>
    <t xml:space="preserve">грн. (два мільйони дев'яносто тисяч гривень 00 коп.)                            </t>
  </si>
  <si>
    <t>(найменування замовника, код за ЄДРПОУ, категорія)</t>
  </si>
  <si>
    <t>2. Код ЄДРПОУ замовника 43115923
3. Категорія:  Юридична особа, яка забезпечує потреби держави або територіальної громади</t>
  </si>
  <si>
    <t>ДК 021-2015: 15980000-1 — Безалкогольні напої (вода мінеральна 0,5 л. (скло))</t>
  </si>
  <si>
    <t>ДК 021-2015: 15980000-1 — Безалкогольні напої</t>
  </si>
  <si>
    <t xml:space="preserve">грн (тридцять тисяч шістсот  
 грн. 00 коп.)                            </t>
  </si>
  <si>
    <t>грн (сорок одна тисяча чотириста грн. 00 коп.)</t>
  </si>
  <si>
    <t xml:space="preserve">загальний фонд КПКВ 3506010 пп.5  п.13 п.1178 (з технічних причин..) </t>
  </si>
  <si>
    <t>ДК 021: 2015: 65310000-9 Розподіл електричної енергії (послуги з розподілу електричної енергії та послуги із забезпечення перетікань реактивної електричної енергії за адресою Київська обл., Вишгородський р-н. с.Лютіж, Урочище Туровча 1)</t>
  </si>
  <si>
    <t>грн. (десять мільйонів п'ятдесят дві тисячі сімнадцять гривень 59 коп)</t>
  </si>
  <si>
    <t>грн. (дев'яносто шість тисяч вісімдесят вісім гривень 20 коп)</t>
  </si>
  <si>
    <t>ДК 021-2015: 22410000-7 — Марки (знаки поштової оплати)</t>
  </si>
  <si>
    <t>ДК 021-2015: 22410000-7 — Марки</t>
  </si>
  <si>
    <t>грн (чотириста сімдесят дев'ять тисяч шістсот п'ятдесят п'ять грн. 00 коп.)</t>
  </si>
  <si>
    <t>ДК 021-2015: 38580000-4 Рентгенологічне та радіологічне обладнання немедичного призначення (скануючі системи стаціонарного типу для огляду залізничного рухомого складу (вагони всіх видів, локомотиви, моторейковий транспорт) і контейнерів)</t>
  </si>
  <si>
    <t xml:space="preserve">грн. (чотириста тридцять мільйонів гривень 00 коп)                     </t>
  </si>
  <si>
    <t>одна тисяча дев'ятсот двадцять вісім грн 40 коп.</t>
  </si>
  <si>
    <t>ДК 021:2015 - 19510000-4 - Гумові вироби</t>
  </si>
  <si>
    <t>ДК 021:2015 - 19510000-4 - Гумові вироби (комплект печаток та штампів)</t>
  </si>
  <si>
    <t>загальний фонд КПКВ 3506010
відповідно до п.п. 6 п. 13 Особливостей № 1178</t>
  </si>
  <si>
    <t>ДК 021-2015: 35120000-1 — Системи та пристрої нагляду та охорони (пломби свинцеві)</t>
  </si>
  <si>
    <t>ДК 021-2015: 35120000-1 — Системи та пристрої нагляду та охорони</t>
  </si>
  <si>
    <t>вісімсот тисяч грн 00 коп.</t>
  </si>
  <si>
    <t>відкриті торги з особливостями</t>
  </si>
  <si>
    <t>ДК 021-2015:44220000-8: Столярні вироби</t>
  </si>
  <si>
    <t xml:space="preserve">ДК 021-2015:44220000-8: Столярні вироби (металопластикові вікна) </t>
  </si>
  <si>
    <t>сорок дві тисячі грн. 00 коп.</t>
  </si>
  <si>
    <t>ДК 021-2015: 45200000-9 Роботи, пов’язані з об’єктами завершеного чи незавершеного будівництва та об’єктів цивільного будівництва</t>
  </si>
  <si>
    <t>3122
3142</t>
  </si>
  <si>
    <t>ДК 021-2015: 45200000-9 Роботи, пов’язані з об’єктами завершеного чи незавершеного будівництва та об’єктів цивільного будівництва (будівництво ділянки для легкового автотранспорту та автобусів у пункті пропуску для автомобільного сполучення «Краківець» та відновлення інфраструктури української частини існуючого пункту пропуску «Краківець» на українсько-польському кордоні) (DK 021-2015: 45200000-9 Works related to objects of completed or unfinished construction and objects of civil construction (construction of a section for passenger vehicles and buses at the crossing point for road traffic "Krakivets" and restoration of the infrastructure of the Ukrainian part of the existing checkpoint "Krakivets" on the Ukrainian-Polish border)</t>
  </si>
  <si>
    <t>ДК 021-2015: 50410000-2 Послуги з ремонту і технічного обслуговування вимірювальних, випробувальних і контрольних приладів (послуги з обстеження технічного стану (діагностики) мобільних скануючих систем Rapiscan Eagle Mobile M4507)</t>
  </si>
  <si>
    <t xml:space="preserve">грн. (два мільйони триста дві  тисячі чотириста  шість гривень 00 коп.)                            </t>
  </si>
  <si>
    <t>ДК 021-2015: 38580000-4 Рентгенологічне та радіологічне обладнання немедичного призначення (скануючі системи стаціонарного типу для огляду багажу та поштових відправлень) (DK 021-2015: 38580000-4 Non-medical equipment based on the use of radiations (stationary type scanning systems for checking baggage and postal items)</t>
  </si>
  <si>
    <t>ДК 021-2015: 72260000-5 Послуги, пов’язані з програмним забезпеченням (послуги із поставки примірників комп’ютерних програм «M.E.Doc» та «Звіт Корпорація», їх технічний та консультаційний супровід, а також постачання електронного ключа Sentinel HASP HL Net 10)</t>
  </si>
  <si>
    <t xml:space="preserve">грн. (чотириста двадцять вісім тисяч сімсот двадцять вісім грн 00 коп.)                            </t>
  </si>
  <si>
    <t>2240
2210</t>
  </si>
  <si>
    <t>ДК 021-2015: 38580000-4 Рентгенологічне та радіологічне обладнання немедичного призначення</t>
  </si>
  <si>
    <t>євро (десять мільйонів)</t>
  </si>
  <si>
    <t>10 000 000 Євро</t>
  </si>
  <si>
    <t>ДК 021-2015: 38580000-4 Рентгенологічне та радіологічне обладнання немедичного призначення (скануючі системи мобільного типу з функцією портального сканування)
DK 38580000-4 X-ray and radiological equipment for non-medical purposes (Mobile scanning systems with portal scanning function)</t>
  </si>
  <si>
    <t>ДК 021:2015: 71250000-5 — Архітектурні, інженерні та геодезичні послуги (послуги по виготовленню технічної документації із землеустрою щодо встановлення меж частини земельних ділянок, на які поширюється право земельного сервітуту за адресами: Чернівецька область, Чернівецький район, Глибочицька селищна рада  (с. Черепківці), кадастровий номер: 7321088200:01:001:0061; Закарпатська область, Ужгородський район, Чопська міська територіально громада (м. Соломонове), кадастровий номер: 2124886200:11:014:0053)</t>
  </si>
  <si>
    <t xml:space="preserve">ДК 021:2015: 71250000-5 — Архітектурні, інженерні та геодезичні послуги </t>
  </si>
  <si>
    <t>грн (сорок п'ять тисяч грн. 00 копійок)</t>
  </si>
  <si>
    <t xml:space="preserve">ДК 021:2015: 71250000-5 — Архітектурні, інженерні та геодезичні послуги (роботи по виготовленню технічної документації із землеустрою щодо встановлення меж частини земельних ділянок, на які поширюється право земельного сервітуту за адресами: Львівська область, Яворівський район, село Моститська Другі, кадастровий номер: 4622480400:09:000:0006; Волинська область, Любомльський район, с/рада Рівненська, кадастровий номер: 0723384900:04:001:0050) </t>
  </si>
  <si>
    <t>ДК 021:2015: 71250000-5 — Архітектурні, інженерні та геодезичні послуги</t>
  </si>
  <si>
    <t>грн (сто сорок дві тисячі дев'ятсот сімдесят п'ять грн 39 коп.)</t>
  </si>
  <si>
    <t>ДК 021:2015: 45450000-6 — Інші завершальні будівельні роботи (послуги з виконання часткового поточного ремонту фасаду будівлі Державної митної служби України за адресою: вул. Дегтярівська, 11 Г, м. Київ)</t>
  </si>
  <si>
    <t>ДК 021:2015: 45450000-6 — Інші завершальні будівельні роботи</t>
  </si>
  <si>
    <t>ДК 021:2015: 42910000-8 — Апарати для дистилювання, фільтрування чи ректифікації (автомат для очищення та розливу води з встановленням)</t>
  </si>
  <si>
    <t xml:space="preserve">ДК 021:2015: 42910000-8 — Апарати для дистилювання, фільтрування чи ректифікації </t>
  </si>
  <si>
    <t xml:space="preserve"> грн (сімдесят сім тисяч грн. 00 копійок)</t>
  </si>
  <si>
    <t>ДК 021:2015: 71320000-7 — Послуги з інженерного проектування (послуги з технічного обстеження та визначення і підтвердження виконаних будівельно-монтажних робіт на об’єкті: «Реконструкція автомобільного пункту пропуску «Красноїльськ» Чернівецької області (коригування)» за адресою: Чернівецька область, Сторожинецький район, смт. Красноїльськ, вул. Дружби, 301)</t>
  </si>
  <si>
    <t>ДК 021:2015: 71320000-7 — Послуги з інженерного проектування</t>
  </si>
  <si>
    <t>грн (шістсот сорок тисяч грн 00 коп)</t>
  </si>
  <si>
    <t xml:space="preserve">відкриті торги(з урахуванням особливостей) </t>
  </si>
  <si>
    <t>Липень</t>
  </si>
  <si>
    <t>ДК 021-2015: 30190000-7 — Офісне устаткування та приладдя різне
(папір для друку)</t>
  </si>
  <si>
    <t>ДК 021-2015: 30190000-7 — Офісне устаткування та приладдя різне</t>
  </si>
  <si>
    <t>грн (триста вісімнадцять тисяч вісімсот дев'яносто шість грн 00 коп)</t>
  </si>
  <si>
    <t xml:space="preserve">грн. (п'ятсот п'ятдесят чотири тисячі п'ятсот чотири грн 00 коп.)                            </t>
  </si>
  <si>
    <t xml:space="preserve">ДК 021-2015: 22820000-4 Бланки (бланки сертифікатів з перевезення (походження) товару EUR.1)
</t>
  </si>
  <si>
    <r>
      <t>відкриті торги</t>
    </r>
    <r>
      <rPr>
        <i/>
        <sz val="10"/>
        <rFont val="Times New Roman"/>
        <family val="1"/>
        <charset val="204"/>
      </rPr>
      <t xml:space="preserve">(з урахуванням особливостей) </t>
    </r>
  </si>
  <si>
    <r>
      <t>загальний фонд КПКВ 3506010</t>
    </r>
    <r>
      <rPr>
        <sz val="11"/>
        <rFont val="Times New Roman"/>
        <family val="1"/>
        <charset val="204"/>
      </rPr>
      <t xml:space="preserve"> </t>
    </r>
  </si>
  <si>
    <r>
      <t xml:space="preserve">Код ДК021: 2015 22820000-4 Бланки </t>
    </r>
    <r>
      <rPr>
        <sz val="10"/>
        <rFont val="Times New Roman"/>
        <family val="1"/>
        <charset val="204"/>
      </rPr>
      <t>(22822000-8 Формуляри)</t>
    </r>
  </si>
  <si>
    <t xml:space="preserve">грн. (сорок п'ять тисяч гривень 00 коп.)                             </t>
  </si>
  <si>
    <t xml:space="preserve">відкриті торги (з урахуванням особливостей) </t>
  </si>
  <si>
    <t xml:space="preserve">грн.( сім  мільйонів сімсот сімдесят п'ять тисяч гривень 00 коп.)                             </t>
  </si>
  <si>
    <t>ДК 021-2015: 50530000-9 Послуги з ремонту і технічного обслуговування техніки (послуги з ремонту і технічного обслуговування трансформаторів трансформаторної підстанції, що знаходиться за адресою: м. Київ)</t>
  </si>
  <si>
    <t>Коригування проектно-кошторисної документації по об’єкту: «Реконструкція автомобільного пункту пропуску «Дяківці» Чернівецької області» (коригування) за адресою: Чернівецька область, Герцаївський район, с. Тернавка, урочище «Таможня» за кодом ДК 021:2015 – 71320000-7 – «Послуги з інженерного проектування»</t>
  </si>
  <si>
    <t>Будівельні роботи із будівництва об’єкту: «Реконструкція автомобільного пункту пропуску «Красноїльськ» (коригування)» за адресою: смт. Красноїльськ, Сторожинецький район, Чернівецька область ( код ДК 021:2015 45200000-9 Роботи, пов’язані з об’єктами завершеного чи незавершеного будівництва та об’єктів цивільного будівництва)</t>
  </si>
  <si>
    <t>ДК 021:2015:45200000-9 Роботи, пов’язані з об’єктами завершеного чи незавершеного будівництва та об’єктів цивільного будівництва</t>
  </si>
  <si>
    <t>Виготовлення проектно-кошторисної документації за об’єктом: «Будівництво інфраструктури для влаштування скануючої системи (створення) стаціонарного типу для огляду залізничних вагонів та контейнерів в міжнародному пункті пропуску для залізничного сполучення «Мостиська – Пшемисль», за адресою: Львівська область, Яворівський район, село Мостиська Другі» (код ДК 021:2015 – 71320000-7 – «Послуги з інженерного проектування»)</t>
  </si>
  <si>
    <t>код ДК 021:2015 – 71320000-7 –  Послуги з інженерного проектування</t>
  </si>
  <si>
    <t>Виготовлення проектно-кошторисної документації за об’єктом: «Будівництво інфраструктури для влаштування скануючої системи (створення) стаціонарного типу для огляду залізничних вагонів та контейнерів в міжнародному пункті пропуску для залізничного сполучення «Ягодин – Дорогуськ», за адресою: Волинська область, Любомльський район, сільська рада Рівненська» (код ДК 021:2015 – 71320000-7 – «Послуги з інженерного проектування»)</t>
  </si>
  <si>
    <t>ДК 021-2015: 30190000-7 Офісне устаткування та приладдя різне (уніфіковані дата-штампи)</t>
  </si>
  <si>
    <t xml:space="preserve">Конверти та канцелярське приладдя за кодом ДК 021:2015 30190000-7 -Офісне устаткування та приладдя різне) </t>
  </si>
  <si>
    <t xml:space="preserve">грн (чотириста вісім тисяч сто сорок гривень 00 коп)                       </t>
  </si>
  <si>
    <t xml:space="preserve">ДК 021-2015: 22820000-4 Бланки (уніфікована митна квітанція МД-1, митні декларації на мовах)
</t>
  </si>
  <si>
    <t xml:space="preserve">грн. (вісімдесят сім тисяч триста грн. 00 коп.)                            </t>
  </si>
  <si>
    <t>Блокноти, А5 (15-25 аркушів) за кодом ДК 021:2015  22810000-1 -Паперові чи картонні реєстраційні журнали (код ДК 021:2015  22810000-1 -Паперові чи картонні реєстраційні журнали - Блокноти, А5 (15-25 аркушів))</t>
  </si>
  <si>
    <t xml:space="preserve">Експлуатаційні та інші послуги, пов'язані з утриманням нежитлових приміщень, адміністративних будівель та прилеглої території Держмитслужби, що розташовані за адресами: м.Київ, Саксаганського,66, вул. Дегтярівська,11г,11а ,) (ДК 021:2015  70330000 -3 Послуги з управління нерухомістю, надавані на платній основі чи на договірних засадах)  </t>
  </si>
  <si>
    <t xml:space="preserve">Реконструкція міжнародного пункту пропуску для автомобільного сполучення "Шегині"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(Реконструкція міжнародного пункту пропуску для автомобільного сполучення "Шегині"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Reconstruction of the International Crossing Point for Road Service «Sheghini» on the Ukrainian-Polish Border code DK 021:2015: 45200000-9 Works Related to Completed or Uncompleted Construction Projects and Civil Works Facilities.
</t>
  </si>
  <si>
    <r>
      <t xml:space="preserve">                     на 2024 рік</t>
    </r>
    <r>
      <rPr>
        <sz val="10"/>
        <rFont val="Times New Roman"/>
        <family val="1"/>
        <charset val="204"/>
      </rPr>
      <t xml:space="preserve">   </t>
    </r>
  </si>
  <si>
    <r>
      <t>Код ДК 021: 2015 09320000-8</t>
    </r>
    <r>
      <rPr>
        <sz val="10"/>
        <rFont val="Times New Roman"/>
        <family val="1"/>
        <charset val="204"/>
      </rPr>
      <t xml:space="preserve"> Пара, гаряча вода та пов'язана продукція
(09320000-8 Пара, гаряча вода та пов'язана продукція)</t>
    </r>
  </si>
  <si>
    <r>
      <t xml:space="preserve">загальний фонд КПКВ 3506010  пп5  п13 п.1178                    ( </t>
    </r>
    <r>
      <rPr>
        <i/>
        <sz val="10"/>
        <rFont val="Times New Roman"/>
        <family val="1"/>
        <charset val="204"/>
      </rPr>
      <t>з технічних причин</t>
    </r>
    <r>
      <rPr>
        <sz val="10"/>
        <rFont val="Times New Roman"/>
        <family val="1"/>
        <charset val="204"/>
      </rPr>
      <t>)</t>
    </r>
  </si>
  <si>
    <r>
      <t xml:space="preserve">Послуги з централізованого </t>
    </r>
    <r>
      <rPr>
        <b/>
        <sz val="10"/>
        <rFont val="Times New Roman"/>
        <family val="1"/>
        <charset val="204"/>
      </rPr>
      <t>водопостачанням</t>
    </r>
    <r>
      <rPr>
        <sz val="10"/>
        <rFont val="Times New Roman"/>
        <family val="1"/>
        <charset val="204"/>
      </rPr>
      <t xml:space="preserve"> (за адресами м. Київ, вул. Дегтярівська, 11-Г; вул Дегтярівська 11А; вул.Саксаганського,66) (Послуги з централізованого водопостачанням (за адресами: м. Київ, вул.Дегтярівська, 11-Г; вул Дегтярівська 11А; вул.Саксаганського,66): ДК 021: 2015 65110000-7 Розподіл води)</t>
    </r>
  </si>
  <si>
    <r>
      <t>Код  ДК 021: 2015 65110000-7</t>
    </r>
    <r>
      <rPr>
        <sz val="10"/>
        <rFont val="Times New Roman"/>
        <family val="1"/>
        <charset val="204"/>
      </rPr>
      <t xml:space="preserve">                         Розподіл води
(65110000-7 Розподіл води)</t>
    </r>
  </si>
  <si>
    <r>
      <t>загальний фонд КПКВ 3506010 пп.5 (3 ) п.13 п.1178 (</t>
    </r>
    <r>
      <rPr>
        <i/>
        <sz val="8"/>
        <rFont val="Times New Roman"/>
        <family val="1"/>
        <charset val="204"/>
      </rPr>
      <t>з технічних причин.</t>
    </r>
    <r>
      <rPr>
        <sz val="8"/>
        <rFont val="Times New Roman"/>
        <family val="1"/>
        <charset val="204"/>
      </rPr>
      <t>)</t>
    </r>
  </si>
  <si>
    <r>
      <t xml:space="preserve">Послуги з централізованого </t>
    </r>
    <r>
      <rPr>
        <b/>
        <sz val="10"/>
        <rFont val="Times New Roman"/>
        <family val="1"/>
        <charset val="204"/>
      </rPr>
      <t xml:space="preserve">водовідведення </t>
    </r>
    <r>
      <rPr>
        <sz val="10"/>
        <rFont val="Times New Roman"/>
        <family val="1"/>
        <charset val="204"/>
      </rPr>
      <t>(за адресами м. Київ, вул. Дегтярівська, 11-Г; вул Дегтярівська 11А; вул.Саксаганського,66) (Послуги з централізованого водовідведення (за адресами м. Київ, вул.Дегтярівська, 11-Г; вул Дегтярівська 11А; вул.Саксаганського,66): ДК 021: 2015 90430000-0 Послуги з відведення стічних вод)</t>
    </r>
  </si>
  <si>
    <r>
      <t>Код  ДК 021: 2015 90430000-0</t>
    </r>
    <r>
      <rPr>
        <sz val="10"/>
        <rFont val="Times New Roman"/>
        <family val="1"/>
        <charset val="204"/>
      </rPr>
      <t xml:space="preserve">                         Послуги з відведення стічних вод
(90430000-0  Послуги з відведення стічних вод)</t>
    </r>
  </si>
  <si>
    <r>
      <t xml:space="preserve">Послуги з </t>
    </r>
    <r>
      <rPr>
        <b/>
        <sz val="10"/>
        <rFont val="Times New Roman"/>
        <family val="1"/>
        <charset val="204"/>
      </rPr>
      <t>водопостачанням</t>
    </r>
    <r>
      <rPr>
        <sz val="10"/>
        <rFont val="Times New Roman"/>
        <family val="1"/>
        <charset val="204"/>
      </rPr>
      <t xml:space="preserve"> ( за адресами м. Київ, вул.Дегтярівська, 11-Г; вул Дегтярівська 11А; вул.Саксаганського,66) (ДК 021: 2015 65110000-7                         Розподіл води) (Послуги з водопостачанням ( за адресами м. Київ, вул.Дегтярівська, 11-Г; вул Дегтярівська 11А; вул.Саксаганського,66: ДК 021: 2015 65110000-7 Розподіл води)</t>
    </r>
  </si>
  <si>
    <r>
      <t xml:space="preserve">загальний фонд КПКВ 3506010 </t>
    </r>
    <r>
      <rPr>
        <b/>
        <sz val="10"/>
        <rFont val="Times New Roman"/>
        <family val="1"/>
        <charset val="204"/>
      </rPr>
      <t>(20 %- додаткова угода)</t>
    </r>
  </si>
  <si>
    <r>
      <t xml:space="preserve">Послуги з </t>
    </r>
    <r>
      <rPr>
        <b/>
        <sz val="10"/>
        <rFont val="Times New Roman"/>
        <family val="1"/>
        <charset val="204"/>
      </rPr>
      <t>водовідведення</t>
    </r>
    <r>
      <rPr>
        <sz val="10"/>
        <rFont val="Times New Roman"/>
        <family val="1"/>
        <charset val="204"/>
      </rPr>
      <t xml:space="preserve">  (за адресами м. Київ, вул.Дегтярівська, 11-Г;вул Дегтярівська 11А; вул.Саксаганського,66) (ДК 021: 2015 90430000-0                         Послуги з відведення стічних вод) (Послуги з водовідведення  (за адресами м. Київ, вул.Дегтярівська, 11-Г;вул Дегтярівська 11А; вул.Саксаганського,66): ДК 021: 2015 90430000-0 Послуги з відведення стічних вод)</t>
    </r>
  </si>
  <si>
    <r>
      <t>Код  ДК 021: 2015 90430000-0</t>
    </r>
    <r>
      <rPr>
        <sz val="10"/>
        <rFont val="Times New Roman"/>
        <family val="1"/>
        <charset val="204"/>
      </rPr>
      <t xml:space="preserve">                         Послуги з відведення стічних вод
(90430000-0 Послуги з відведення стічних вод)</t>
    </r>
  </si>
  <si>
    <r>
      <t>загальний фонд КПКВ 3506010</t>
    </r>
    <r>
      <rPr>
        <b/>
        <sz val="10"/>
        <rFont val="Times New Roman"/>
        <family val="1"/>
        <charset val="204"/>
      </rPr>
      <t xml:space="preserve"> (20 %- додаткова угода)</t>
    </r>
  </si>
  <si>
    <r>
      <t>Код  ДК 021: 2015 09310000-5</t>
    </r>
    <r>
      <rPr>
        <sz val="10"/>
        <rFont val="Times New Roman"/>
        <family val="1"/>
        <charset val="204"/>
      </rPr>
      <t xml:space="preserve"> Електрична енергія
(09310000-5 Електрична енергія)   </t>
    </r>
  </si>
  <si>
    <r>
      <t>відкриті торги (</t>
    </r>
    <r>
      <rPr>
        <i/>
        <sz val="9"/>
        <rFont val="Times New Roman"/>
        <family val="1"/>
        <charset val="204"/>
      </rPr>
      <t>з урахуванням собливостей</t>
    </r>
    <r>
      <rPr>
        <sz val="9"/>
        <rFont val="Times New Roman"/>
        <family val="1"/>
        <charset val="204"/>
      </rPr>
      <t>)</t>
    </r>
  </si>
  <si>
    <r>
      <t xml:space="preserve">загальний фонд КПКВ 3506010 </t>
    </r>
    <r>
      <rPr>
        <b/>
        <sz val="10"/>
        <rFont val="Times New Roman"/>
        <family val="1"/>
        <charset val="204"/>
      </rPr>
      <t xml:space="preserve">(під очікувану вартість на 2023 рік) п 1178. </t>
    </r>
    <r>
      <rPr>
        <i/>
        <sz val="10"/>
        <rFont val="Times New Roman"/>
        <family val="1"/>
        <charset val="204"/>
      </rPr>
      <t>економія після проведеної закупівлі</t>
    </r>
  </si>
  <si>
    <r>
      <t xml:space="preserve">загальний фонд КПКВ 3506010 </t>
    </r>
    <r>
      <rPr>
        <b/>
        <sz val="10"/>
        <rFont val="Times New Roman"/>
        <family val="1"/>
        <charset val="204"/>
      </rPr>
      <t>(під очікувану вартість на 2024 рік) п 1178.</t>
    </r>
  </si>
  <si>
    <r>
      <t>Код  ДК 021: 2015 09310000-5</t>
    </r>
    <r>
      <rPr>
        <sz val="10"/>
        <rFont val="Times New Roman"/>
        <family val="1"/>
        <charset val="204"/>
      </rPr>
      <t xml:space="preserve"> Електрична енергія
(09310000-5 Електрична енергія)</t>
    </r>
  </si>
  <si>
    <r>
      <t xml:space="preserve">Код  ДК 021: 2015 09310000-5 Електрична енергія
</t>
    </r>
    <r>
      <rPr>
        <sz val="10"/>
        <rFont val="Times New Roman"/>
        <family val="1"/>
        <charset val="204"/>
      </rPr>
      <t xml:space="preserve">(09310000-5 Електрична енергія)   </t>
    </r>
  </si>
  <si>
    <r>
      <t xml:space="preserve">Код  ДК 021: 2015 65310000-9 </t>
    </r>
    <r>
      <rPr>
        <sz val="10"/>
        <rFont val="Times New Roman"/>
        <family val="1"/>
        <charset val="204"/>
      </rPr>
      <t>Розподіл електричної енергії
(65310000-9 Розподіл електричної енергії)</t>
    </r>
  </si>
  <si>
    <r>
      <t>загальний фонд КПКВ 3506010 пп.5  п.13 п.1178 (</t>
    </r>
    <r>
      <rPr>
        <i/>
        <sz val="10"/>
        <rFont val="Times New Roman"/>
        <family val="1"/>
        <charset val="204"/>
      </rPr>
      <t>з технічних причин</t>
    </r>
    <r>
      <rPr>
        <sz val="10"/>
        <rFont val="Times New Roman"/>
        <family val="1"/>
        <charset val="204"/>
      </rPr>
      <t xml:space="preserve">..) </t>
    </r>
  </si>
  <si>
    <r>
      <t xml:space="preserve">Код  ДК 021: 2015 09120000-6 </t>
    </r>
    <r>
      <rPr>
        <sz val="10"/>
        <rFont val="Times New Roman"/>
        <family val="1"/>
        <charset val="204"/>
      </rPr>
      <t>Газове паливо
(09120000-6 Газове паливо)</t>
    </r>
  </si>
  <si>
    <r>
      <t xml:space="preserve">відкриті торги </t>
    </r>
    <r>
      <rPr>
        <i/>
        <sz val="10"/>
        <rFont val="Times New Roman"/>
        <family val="1"/>
        <charset val="204"/>
      </rPr>
      <t>(з урахуванням собливостей)</t>
    </r>
  </si>
  <si>
    <r>
      <t>Код ДК 021:2015  90510000-5 -</t>
    </r>
    <r>
      <rPr>
        <sz val="10"/>
        <rFont val="Times New Roman"/>
        <family val="1"/>
        <charset val="204"/>
      </rPr>
      <t>Утилізація/видалення сміття та поводження зі сміттям
(90510000-5 -Утилізація/видалення сміття та поводження зі сміттям)</t>
    </r>
  </si>
  <si>
    <r>
      <t>відкриті торги</t>
    </r>
    <r>
      <rPr>
        <i/>
        <sz val="10"/>
        <rFont val="Times New Roman"/>
        <family val="1"/>
        <charset val="204"/>
      </rPr>
      <t xml:space="preserve">(з урахуванням собливостей) </t>
    </r>
  </si>
  <si>
    <r>
      <t xml:space="preserve">Код ДК 021:2015   0913 0000-9 </t>
    </r>
    <r>
      <rPr>
        <sz val="10"/>
        <rFont val="Times New Roman"/>
        <family val="1"/>
        <charset val="204"/>
      </rPr>
      <t>Нафта і дистеляти (09134200-9 Дизельне паливо)</t>
    </r>
  </si>
  <si>
    <r>
      <t>Код 021: 2015 30120000-6</t>
    </r>
    <r>
      <rPr>
        <sz val="10"/>
        <rFont val="Times New Roman"/>
        <family val="1"/>
        <charset val="204"/>
      </rPr>
      <t xml:space="preserve"> Фотокопіювальне та поліграфічне обладнання для офсетного друку</t>
    </r>
  </si>
  <si>
    <r>
      <t xml:space="preserve">відкриті торги(з урахуванням собливостей) </t>
    </r>
    <r>
      <rPr>
        <b/>
        <sz val="10"/>
        <rFont val="Times New Roman"/>
        <family val="1"/>
        <charset val="204"/>
      </rPr>
      <t>УСС</t>
    </r>
  </si>
  <si>
    <r>
      <t>Код 021: 2015 32420000-3</t>
    </r>
    <r>
      <rPr>
        <sz val="10"/>
        <rFont val="Times New Roman"/>
        <family val="1"/>
        <charset val="204"/>
      </rPr>
      <t xml:space="preserve"> Мережеве обладнання</t>
    </r>
  </si>
  <si>
    <r>
      <t>Код ДК 021: 2015 38340000-0</t>
    </r>
    <r>
      <rPr>
        <sz val="10"/>
        <rFont val="Times New Roman"/>
        <family val="1"/>
        <charset val="204"/>
      </rPr>
      <t xml:space="preserve"> Прилади для вимірювання величин</t>
    </r>
  </si>
  <si>
    <r>
      <t>відкриті торги(</t>
    </r>
    <r>
      <rPr>
        <i/>
        <sz val="10"/>
        <rFont val="Times New Roman"/>
        <family val="1"/>
        <charset val="204"/>
      </rPr>
      <t xml:space="preserve">з урахуванням собливостей) </t>
    </r>
  </si>
  <si>
    <r>
      <t xml:space="preserve">Код ДК 021: 2015 38310000-1 </t>
    </r>
    <r>
      <rPr>
        <sz val="10"/>
        <rFont val="Times New Roman"/>
        <family val="1"/>
        <charset val="204"/>
      </rPr>
      <t>Високоточні терези</t>
    </r>
  </si>
  <si>
    <r>
      <t xml:space="preserve">Код ДК 021: 2015 38330000-7  </t>
    </r>
    <r>
      <rPr>
        <sz val="10"/>
        <rFont val="Times New Roman"/>
        <family val="1"/>
        <charset val="204"/>
      </rPr>
      <t xml:space="preserve">Ручні прилади для вимірювання відстаней </t>
    </r>
  </si>
  <si>
    <r>
      <t>Код ДК 021:2015  30190000-7 -</t>
    </r>
    <r>
      <rPr>
        <sz val="10"/>
        <rFont val="Times New Roman"/>
        <family val="1"/>
        <charset val="204"/>
      </rPr>
      <t xml:space="preserve">Офісне устаткування та приладдя різне </t>
    </r>
  </si>
  <si>
    <r>
      <t xml:space="preserve">Код 021: 2015 19510000-4 </t>
    </r>
    <r>
      <rPr>
        <sz val="10"/>
        <rFont val="Times New Roman"/>
        <family val="1"/>
        <charset val="204"/>
      </rPr>
      <t>Гумові вироби</t>
    </r>
  </si>
  <si>
    <r>
      <t>Код ДК 021:2015  22850000-3 -</t>
    </r>
    <r>
      <rPr>
        <sz val="10"/>
        <rFont val="Times New Roman"/>
        <family val="1"/>
        <charset val="204"/>
      </rPr>
      <t>Швидкозшивачі та супутнє приладдя</t>
    </r>
  </si>
  <si>
    <r>
      <t>Код ДК 021:2015  35110000-8 -</t>
    </r>
    <r>
      <rPr>
        <sz val="10"/>
        <rFont val="Times New Roman"/>
        <family val="1"/>
        <charset val="204"/>
      </rPr>
      <t>Протипожежне, рятувальне та захисне обладнання</t>
    </r>
  </si>
  <si>
    <r>
      <t>Код 021: 2015 22820000-4</t>
    </r>
    <r>
      <rPr>
        <sz val="10"/>
        <rFont val="Times New Roman"/>
        <family val="1"/>
        <charset val="204"/>
      </rPr>
      <t xml:space="preserve"> Бланки</t>
    </r>
  </si>
  <si>
    <r>
      <t xml:space="preserve"> </t>
    </r>
    <r>
      <rPr>
        <b/>
        <sz val="10"/>
        <rFont val="Times New Roman"/>
        <family val="1"/>
        <charset val="204"/>
      </rPr>
      <t>Код ДК 021:2015 –39110000 - 6</t>
    </r>
    <r>
      <rPr>
        <sz val="10"/>
        <rFont val="Times New Roman"/>
        <family val="1"/>
        <charset val="204"/>
      </rPr>
      <t xml:space="preserve">   Сидіння, стільці та супутні вироби і частини до них  </t>
    </r>
  </si>
  <si>
    <r>
      <t>Код ДК 021:2015  39120000-9 -</t>
    </r>
    <r>
      <rPr>
        <sz val="10"/>
        <rFont val="Times New Roman"/>
        <family val="1"/>
        <charset val="204"/>
      </rPr>
      <t>Столи, серванти, письмові столи та книжкові шафи</t>
    </r>
  </si>
  <si>
    <r>
      <t xml:space="preserve">Код ДК 021:2015 224500000-9 </t>
    </r>
    <r>
      <rPr>
        <sz val="10"/>
        <rFont val="Times New Roman"/>
        <family val="1"/>
        <charset val="204"/>
      </rPr>
      <t>Друкована продукція з елементами захисту</t>
    </r>
  </si>
  <si>
    <r>
      <t>відкриті торги (</t>
    </r>
    <r>
      <rPr>
        <i/>
        <sz val="10"/>
        <rFont val="Times New Roman"/>
        <family val="1"/>
        <charset val="204"/>
      </rPr>
      <t>з урахуванням особливостей</t>
    </r>
    <r>
      <rPr>
        <sz val="10"/>
        <rFont val="Times New Roman"/>
        <family val="1"/>
        <charset val="204"/>
      </rPr>
      <t>)</t>
    </r>
  </si>
  <si>
    <r>
      <t xml:space="preserve">Код ДК 021:2015 22210000-5 - Газети </t>
    </r>
    <r>
      <rPr>
        <sz val="10"/>
        <rFont val="Times New Roman"/>
        <family val="1"/>
        <charset val="204"/>
      </rPr>
      <t>(22213000-6 Журнали)</t>
    </r>
  </si>
  <si>
    <r>
      <t xml:space="preserve">Код 021: 2015 44520000-1 </t>
    </r>
    <r>
      <rPr>
        <sz val="10"/>
        <rFont val="Times New Roman"/>
        <family val="1"/>
        <charset val="204"/>
      </rPr>
      <t>Замки, ключі та петлі</t>
    </r>
  </si>
  <si>
    <r>
      <t xml:space="preserve">Код 021: 2015 44510000-8 </t>
    </r>
    <r>
      <rPr>
        <sz val="10"/>
        <rFont val="Times New Roman"/>
        <family val="1"/>
        <charset val="204"/>
      </rPr>
      <t>Знаряддя</t>
    </r>
  </si>
  <si>
    <r>
      <t xml:space="preserve">Код 021: 2015 22820000-4 </t>
    </r>
    <r>
      <rPr>
        <sz val="10"/>
        <rFont val="Times New Roman"/>
        <family val="1"/>
        <charset val="204"/>
      </rPr>
      <t>Бланки</t>
    </r>
  </si>
  <si>
    <r>
      <t xml:space="preserve">Код ДК 021:2015  39290000 -1 </t>
    </r>
    <r>
      <rPr>
        <sz val="10"/>
        <rFont val="Times New Roman"/>
        <family val="1"/>
        <charset val="204"/>
      </rPr>
      <t>Фурнітура різна</t>
    </r>
    <r>
      <rPr>
        <b/>
        <sz val="10"/>
        <rFont val="Times New Roman"/>
        <family val="1"/>
        <charset val="204"/>
      </rPr>
      <t xml:space="preserve">
</t>
    </r>
    <r>
      <rPr>
        <sz val="10"/>
        <rFont val="Times New Roman"/>
        <family val="1"/>
        <charset val="204"/>
      </rPr>
      <t>(39298200-9- Рамки для картин)</t>
    </r>
  </si>
  <si>
    <r>
      <t>Код ДК 021:2015  30190000-7 -</t>
    </r>
    <r>
      <rPr>
        <sz val="10"/>
        <rFont val="Times New Roman"/>
        <family val="1"/>
        <charset val="204"/>
      </rPr>
      <t xml:space="preserve">Офісне устаткування та приладдя різне </t>
    </r>
    <r>
      <rPr>
        <b/>
        <sz val="10"/>
        <rFont val="Times New Roman"/>
        <family val="1"/>
        <charset val="204"/>
      </rPr>
      <t xml:space="preserve">
</t>
    </r>
  </si>
  <si>
    <r>
      <t>Код 021: 2015 18530000-3</t>
    </r>
    <r>
      <rPr>
        <sz val="10"/>
        <rFont val="Times New Roman"/>
        <family val="1"/>
        <charset val="204"/>
      </rPr>
      <t xml:space="preserve"> Подарунки нагороди(1853000-3 Подарунки та нагороди)</t>
    </r>
  </si>
  <si>
    <r>
      <t>Код ДК 021: 2015 38430000-8</t>
    </r>
    <r>
      <rPr>
        <sz val="10"/>
        <rFont val="Times New Roman"/>
        <family val="1"/>
        <charset val="204"/>
      </rPr>
      <t xml:space="preserve"> Детектори та аналізатори</t>
    </r>
  </si>
  <si>
    <r>
      <t xml:space="preserve">Код ДК 021: 2015 31520000-7 </t>
    </r>
    <r>
      <rPr>
        <sz val="10"/>
        <rFont val="Times New Roman"/>
        <family val="1"/>
        <charset val="204"/>
      </rPr>
      <t>Світильники та освітлювальна апаратура</t>
    </r>
  </si>
  <si>
    <r>
      <t>Код 021: 2015 44510000-8</t>
    </r>
    <r>
      <rPr>
        <sz val="10"/>
        <rFont val="Times New Roman"/>
        <family val="1"/>
        <charset val="204"/>
      </rPr>
      <t xml:space="preserve"> Знаряддя</t>
    </r>
  </si>
  <si>
    <r>
      <t xml:space="preserve">Код ДК021: 2015 35120000-1 </t>
    </r>
    <r>
      <rPr>
        <sz val="10"/>
        <rFont val="Times New Roman"/>
        <family val="1"/>
        <charset val="204"/>
      </rPr>
      <t>Системи та пристрої нагляду та охорони</t>
    </r>
  </si>
  <si>
    <r>
      <t xml:space="preserve">Код 021: 2015 38650000-6 </t>
    </r>
    <r>
      <rPr>
        <sz val="10"/>
        <rFont val="Times New Roman"/>
        <family val="1"/>
        <charset val="204"/>
      </rPr>
      <t>Фотографічне обладнання</t>
    </r>
  </si>
  <si>
    <r>
      <t>Код ДК 021:2015  18530000-3 -</t>
    </r>
    <r>
      <rPr>
        <sz val="10"/>
        <rFont val="Times New Roman"/>
        <family val="1"/>
        <charset val="204"/>
      </rPr>
      <t>Подарунки та нагороди</t>
    </r>
  </si>
  <si>
    <r>
      <t xml:space="preserve"> </t>
    </r>
    <r>
      <rPr>
        <b/>
        <sz val="10"/>
        <rFont val="Times New Roman"/>
        <family val="1"/>
        <charset val="204"/>
      </rPr>
      <t>Код ДК 021:2015 –39710000 - 4</t>
    </r>
    <r>
      <rPr>
        <sz val="10"/>
        <rFont val="Times New Roman"/>
        <family val="1"/>
        <charset val="204"/>
      </rPr>
      <t xml:space="preserve">   Побутова техніка</t>
    </r>
  </si>
  <si>
    <r>
      <t>загальний фонд КПКВ 3506010</t>
    </r>
    <r>
      <rPr>
        <u/>
        <sz val="11"/>
        <rFont val="Times New Roman"/>
        <family val="1"/>
        <charset val="204"/>
      </rPr>
      <t xml:space="preserve"> додаткові кошти </t>
    </r>
    <r>
      <rPr>
        <u/>
        <sz val="10"/>
        <rFont val="Times New Roman"/>
        <family val="1"/>
        <charset val="204"/>
      </rPr>
      <t>(довідка про зміни до кошторису від 23.09.2020 №82)</t>
    </r>
  </si>
  <si>
    <r>
      <t xml:space="preserve">Код ДК 021:2015  30190000-7 </t>
    </r>
    <r>
      <rPr>
        <sz val="10"/>
        <rFont val="Times New Roman"/>
        <family val="1"/>
        <charset val="204"/>
      </rPr>
      <t xml:space="preserve">-Офісне устаткування та приладдя різне  </t>
    </r>
  </si>
  <si>
    <r>
      <t>відкриті торги</t>
    </r>
    <r>
      <rPr>
        <i/>
        <sz val="10"/>
        <rFont val="Times New Roman"/>
        <family val="1"/>
        <charset val="204"/>
      </rPr>
      <t xml:space="preserve">(з урахуваннямо собливостей) </t>
    </r>
  </si>
  <si>
    <r>
      <t>Код ДК021: 2015 44420000-0</t>
    </r>
    <r>
      <rPr>
        <sz val="10"/>
        <rFont val="Times New Roman"/>
        <family val="1"/>
        <charset val="204"/>
      </rPr>
      <t xml:space="preserve"> Будівельні матеріали
</t>
    </r>
  </si>
  <si>
    <r>
      <t xml:space="preserve">Код ДК 021:2015  35120000-1 </t>
    </r>
    <r>
      <rPr>
        <sz val="10"/>
        <rFont val="Times New Roman"/>
        <family val="1"/>
        <charset val="204"/>
      </rPr>
      <t>-Системи та пристрої нагляду та охорони</t>
    </r>
  </si>
  <si>
    <r>
      <t>загальний фонд КПКВ 3506010  (зарахунок економії)</t>
    </r>
    <r>
      <rPr>
        <sz val="11"/>
        <rFont val="Times New Roman"/>
        <family val="1"/>
        <charset val="204"/>
      </rPr>
      <t xml:space="preserve"> </t>
    </r>
  </si>
  <si>
    <r>
      <t>Код 021: 2015 39520000-3</t>
    </r>
    <r>
      <rPr>
        <sz val="10"/>
        <rFont val="Times New Roman"/>
        <family val="1"/>
        <charset val="204"/>
      </rPr>
      <t xml:space="preserve"> Готові текстильні вироби</t>
    </r>
  </si>
  <si>
    <r>
      <t>Код ДК 021: 2015 22810000-1</t>
    </r>
    <r>
      <rPr>
        <sz val="10"/>
        <rFont val="Times New Roman"/>
        <family val="1"/>
        <charset val="204"/>
      </rPr>
      <t xml:space="preserve"> Паперові чи картонні реєстраційні журнали</t>
    </r>
  </si>
  <si>
    <r>
      <t>відкриті торги</t>
    </r>
    <r>
      <rPr>
        <i/>
        <sz val="10"/>
        <rFont val="Times New Roman"/>
        <family val="1"/>
        <charset val="204"/>
      </rPr>
      <t>(з урахуванням особливостей)</t>
    </r>
    <r>
      <rPr>
        <sz val="10"/>
        <rFont val="Times New Roman"/>
        <family val="1"/>
        <charset val="204"/>
      </rPr>
      <t xml:space="preserve"> </t>
    </r>
  </si>
  <si>
    <r>
      <t>Код 021: 2015 22460000-2</t>
    </r>
    <r>
      <rPr>
        <sz val="10"/>
        <rFont val="Times New Roman"/>
        <family val="1"/>
        <charset val="204"/>
      </rPr>
      <t xml:space="preserve"> Рекламні матеріали, каталоги товарів та посібники</t>
    </r>
  </si>
  <si>
    <r>
      <t>Код ДК 021:2015  19510000-4 -</t>
    </r>
    <r>
      <rPr>
        <sz val="10"/>
        <rFont val="Times New Roman"/>
        <family val="1"/>
        <charset val="204"/>
      </rPr>
      <t>Гумові вироби</t>
    </r>
    <r>
      <rPr>
        <b/>
        <sz val="10"/>
        <rFont val="Times New Roman"/>
        <family val="1"/>
        <charset val="204"/>
      </rPr>
      <t xml:space="preserve">
</t>
    </r>
  </si>
  <si>
    <r>
      <t xml:space="preserve">Код ДК 021:2015  30190000-7 </t>
    </r>
    <r>
      <rPr>
        <sz val="10"/>
        <rFont val="Times New Roman"/>
        <family val="1"/>
        <charset val="204"/>
      </rPr>
      <t>-</t>
    </r>
    <r>
      <rPr>
        <b/>
        <sz val="10"/>
        <rFont val="Times New Roman"/>
        <family val="1"/>
        <charset val="204"/>
      </rPr>
      <t>Офісне устаткування та приладдя різне</t>
    </r>
    <r>
      <rPr>
        <sz val="10"/>
        <rFont val="Times New Roman"/>
        <family val="1"/>
        <charset val="204"/>
      </rPr>
      <t xml:space="preserve"> (30192153-8 Штампи)</t>
    </r>
  </si>
  <si>
    <r>
      <t xml:space="preserve">Кодом ДК 021:2015 30230000-0 </t>
    </r>
    <r>
      <rPr>
        <sz val="10"/>
        <rFont val="Times New Roman"/>
        <family val="1"/>
        <charset val="204"/>
      </rPr>
      <t>Комп’ютерне обладнання</t>
    </r>
  </si>
  <si>
    <r>
      <t>відкриті торги</t>
    </r>
    <r>
      <rPr>
        <i/>
        <sz val="10"/>
        <rFont val="Times New Roman"/>
        <family val="1"/>
        <charset val="204"/>
      </rPr>
      <t xml:space="preserve">(з урахуванням собливостей) </t>
    </r>
    <r>
      <rPr>
        <b/>
        <i/>
        <sz val="10"/>
        <rFont val="Times New Roman"/>
        <family val="1"/>
        <charset val="204"/>
      </rPr>
      <t>УСС</t>
    </r>
  </si>
  <si>
    <r>
      <t xml:space="preserve">загальний фонд КПКВ 3506010  </t>
    </r>
    <r>
      <rPr>
        <b/>
        <sz val="10"/>
        <rFont val="Times New Roman"/>
        <family val="1"/>
        <charset val="204"/>
      </rPr>
      <t>0</t>
    </r>
  </si>
  <si>
    <r>
      <t>Код ДК 021:2015  44810000-1 -</t>
    </r>
    <r>
      <rPr>
        <sz val="10"/>
        <rFont val="Times New Roman"/>
        <family val="1"/>
        <charset val="204"/>
      </rPr>
      <t>Фарби(Код ДК 021:2015  44810000-1-Фарби)</t>
    </r>
  </si>
  <si>
    <r>
      <t>відкриті торги</t>
    </r>
    <r>
      <rPr>
        <i/>
        <sz val="10"/>
        <rFont val="Times New Roman"/>
        <family val="1"/>
        <charset val="204"/>
      </rPr>
      <t xml:space="preserve">(з урахуваннямо особливостей) </t>
    </r>
  </si>
  <si>
    <r>
      <t>Код 021: 2015 15980000-1</t>
    </r>
    <r>
      <rPr>
        <sz val="10"/>
        <rFont val="Times New Roman"/>
        <family val="1"/>
        <charset val="204"/>
      </rPr>
      <t xml:space="preserve"> Безалкогольні напої</t>
    </r>
  </si>
  <si>
    <r>
      <t>Код 021: 2015 39710000-2</t>
    </r>
    <r>
      <rPr>
        <sz val="10"/>
        <rFont val="Times New Roman"/>
        <family val="1"/>
        <charset val="204"/>
      </rPr>
      <t xml:space="preserve"> Електричні побутові прилади</t>
    </r>
  </si>
  <si>
    <r>
      <t>Код 021: 2015 31410000-3</t>
    </r>
    <r>
      <rPr>
        <sz val="10"/>
        <rFont val="Times New Roman"/>
        <family val="1"/>
        <charset val="204"/>
      </rPr>
      <t xml:space="preserve"> Гальванічні елементи</t>
    </r>
  </si>
  <si>
    <r>
      <t xml:space="preserve">загальний фонд КПКВ 3506010 </t>
    </r>
    <r>
      <rPr>
        <u/>
        <sz val="11"/>
        <rFont val="Times New Roman"/>
        <family val="1"/>
        <charset val="204"/>
      </rPr>
      <t>додаткові кошти</t>
    </r>
    <r>
      <rPr>
        <u/>
        <sz val="10"/>
        <rFont val="Times New Roman"/>
        <family val="1"/>
        <charset val="204"/>
      </rPr>
      <t xml:space="preserve"> (</t>
    </r>
    <r>
      <rPr>
        <sz val="10"/>
        <rFont val="Times New Roman"/>
        <family val="1"/>
        <charset val="204"/>
      </rPr>
      <t>довідка про зміни до кошторису від 23.09.2020 №82)</t>
    </r>
  </si>
  <si>
    <r>
      <t>Код ДК 021:2015  30230000-0-</t>
    </r>
    <r>
      <rPr>
        <sz val="10"/>
        <rFont val="Times New Roman"/>
        <family val="1"/>
        <charset val="204"/>
      </rPr>
      <t>Комп'ютерне обладнання</t>
    </r>
  </si>
  <si>
    <r>
      <t>Код ДК 021:2015   72260000-5 -</t>
    </r>
    <r>
      <rPr>
        <sz val="10"/>
        <rFont val="Times New Roman"/>
        <family val="1"/>
        <charset val="204"/>
      </rPr>
      <t xml:space="preserve">Послуги, пов'язані з програмним забезпенням </t>
    </r>
  </si>
  <si>
    <r>
      <t>Код ДК 021:2015   48760000-3 -</t>
    </r>
    <r>
      <rPr>
        <sz val="10"/>
        <rFont val="Times New Roman"/>
        <family val="1"/>
        <charset val="204"/>
      </rPr>
      <t>Пакети програмного забезпечення для захисту від вірусів</t>
    </r>
  </si>
  <si>
    <r>
      <t>Код ДК 021:2015   66110000-4 -</t>
    </r>
    <r>
      <rPr>
        <sz val="10"/>
        <rFont val="Times New Roman"/>
        <family val="1"/>
        <charset val="204"/>
      </rPr>
      <t>Банківські послуги (66110000-4 Банківські послуги)</t>
    </r>
  </si>
  <si>
    <r>
      <t>Код ДК 021:2015   48310000-4 -</t>
    </r>
    <r>
      <rPr>
        <sz val="10"/>
        <rFont val="Times New Roman"/>
        <family val="1"/>
        <charset val="204"/>
      </rPr>
      <t>Пакети програмного забезпечення для створення документів</t>
    </r>
  </si>
  <si>
    <r>
      <t>Код ДК 021:2015   48440000-4 -</t>
    </r>
    <r>
      <rPr>
        <sz val="10"/>
        <rFont val="Times New Roman"/>
        <family val="1"/>
        <charset val="204"/>
      </rPr>
      <t>Пакети програмного забезпечення для фінансового аналізу та бухгалтерського обліку</t>
    </r>
  </si>
  <si>
    <r>
      <t xml:space="preserve">Код ДК 021:2015  70330000 -3 </t>
    </r>
    <r>
      <rPr>
        <sz val="10"/>
        <rFont val="Times New Roman"/>
        <family val="1"/>
        <charset val="204"/>
      </rPr>
      <t>Послуги з управління нерухомістю, надавані на платній основі чи на договірних засадах
(70330000 -3 Послуги з управління нерухомістю, надавані на платній основі чи на договірних засадах)</t>
    </r>
  </si>
  <si>
    <r>
      <t xml:space="preserve">загальний фонд КПКВ 3506010  </t>
    </r>
    <r>
      <rPr>
        <b/>
        <sz val="10"/>
        <rFont val="Times New Roman"/>
        <family val="1"/>
        <charset val="204"/>
      </rPr>
      <t xml:space="preserve"> повторне оприлюднення закупівлі</t>
    </r>
  </si>
  <si>
    <r>
      <t xml:space="preserve">Код ДК 021:2015  </t>
    </r>
    <r>
      <rPr>
        <sz val="10"/>
        <rFont val="Times New Roman"/>
        <family val="1"/>
        <charset val="204"/>
      </rPr>
      <t>70330000 -3 Послуги з управління нерухомістю, надавані на платній основі чи на договірних засадах
(70330000 -3 Послуги з управління нерухомістю, надавані на платній основі чи на договірних засадах)</t>
    </r>
  </si>
  <si>
    <r>
      <t>загальний фонд КПКВ 3506010    (</t>
    </r>
    <r>
      <rPr>
        <b/>
        <sz val="10"/>
        <rFont val="Times New Roman"/>
        <family val="1"/>
        <charset val="204"/>
      </rPr>
      <t xml:space="preserve">20% з договору за минулий рік)      </t>
    </r>
  </si>
  <si>
    <r>
      <t>Код ДК 021:2015   50530000-9 -</t>
    </r>
    <r>
      <rPr>
        <sz val="10"/>
        <rFont val="Times New Roman"/>
        <family val="1"/>
        <charset val="204"/>
      </rPr>
      <t>Послуги з ремонту і технічного обслуговування техніки</t>
    </r>
  </si>
  <si>
    <r>
      <t>Код ДК 021:2015   50410000-2 -</t>
    </r>
    <r>
      <rPr>
        <sz val="10"/>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</si>
  <si>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64120000-3 </t>
    </r>
    <r>
      <rPr>
        <sz val="10"/>
        <rFont val="Times New Roman"/>
        <family val="1"/>
        <charset val="204"/>
      </rPr>
      <t>Кур'єрські послуги</t>
    </r>
  </si>
  <si>
    <r>
      <t>Код ДК 021:2015   64110000-0 -</t>
    </r>
    <r>
      <rPr>
        <sz val="10"/>
        <rFont val="Times New Roman"/>
        <family val="1"/>
        <charset val="204"/>
      </rPr>
      <t>Поштові послуги</t>
    </r>
  </si>
  <si>
    <r>
      <t>Код ДК 021:2015   48510000-6 -</t>
    </r>
    <r>
      <rPr>
        <sz val="10"/>
        <rFont val="Times New Roman"/>
        <family val="1"/>
        <charset val="204"/>
      </rPr>
      <t>Пакети комунікаційного програмного забезпечення</t>
    </r>
  </si>
  <si>
    <r>
      <t>Код ДК 021:2015   64110000-0 -</t>
    </r>
    <r>
      <rPr>
        <sz val="10"/>
        <rFont val="Times New Roman"/>
        <family val="1"/>
        <charset val="204"/>
      </rPr>
      <t>Поштові послуги (64110000-0 -Поштові послуги)</t>
    </r>
  </si>
  <si>
    <r>
      <t>Код ДК 021:2015  64210000-1 -</t>
    </r>
    <r>
      <rPr>
        <sz val="10"/>
        <rFont val="Times New Roman"/>
        <family val="1"/>
        <charset val="204"/>
      </rPr>
      <t>Послуги телефонного зв'язку та передачі данних
(64210000-1 -Послуги телефонного зв'язку та передачі данних)</t>
    </r>
  </si>
  <si>
    <r>
      <t>Послуги телекомунікацій для забезпечення роботи каналів зв'язку Відомчої телекомунікаційної мережі Держмитслужби</t>
    </r>
    <r>
      <rPr>
        <b/>
        <sz val="10"/>
        <rFont val="Times New Roman"/>
        <family val="1"/>
        <charset val="204"/>
      </rPr>
      <t xml:space="preserve"> (резервий канал)  </t>
    </r>
    <r>
      <rPr>
        <sz val="10"/>
        <rFont val="Times New Roman"/>
        <family val="1"/>
        <charset val="204"/>
      </rPr>
      <t>(</t>
    </r>
    <r>
      <rPr>
        <b/>
        <sz val="10"/>
        <rFont val="Times New Roman"/>
        <family val="1"/>
        <charset val="204"/>
      </rPr>
      <t>Послуги</t>
    </r>
    <r>
      <rPr>
        <sz val="10"/>
        <rFont val="Times New Roman"/>
        <family val="1"/>
        <charset val="204"/>
      </rPr>
      <t xml:space="preserve"> телекомунікацій для забезпечення роботи каналів зв'язку Відомчої телекомунікаційної мережі Держмитслужби </t>
    </r>
    <r>
      <rPr>
        <b/>
        <sz val="10"/>
        <rFont val="Times New Roman"/>
        <family val="1"/>
        <charset val="204"/>
      </rPr>
      <t>(резервний канал)</t>
    </r>
    <r>
      <rPr>
        <sz val="10"/>
        <rFont val="Times New Roman"/>
        <family val="1"/>
        <charset val="204"/>
      </rPr>
      <t xml:space="preserve"> ДК 021:2015  642100001 -Послуги телефонного зв'язку та передач даних ) </t>
    </r>
  </si>
  <si>
    <r>
      <t>Код ДК 021:2015   64210000-1 -</t>
    </r>
    <r>
      <rPr>
        <sz val="10"/>
        <rFont val="Times New Roman"/>
        <family val="1"/>
        <charset val="204"/>
      </rPr>
      <t>Послуги телефонного зв'язку та передачі даних</t>
    </r>
  </si>
  <si>
    <r>
      <t>Код ДК 021:2015   72720000-3 -</t>
    </r>
    <r>
      <rPr>
        <sz val="10"/>
        <rFont val="Times New Roman"/>
        <family val="1"/>
        <charset val="204"/>
      </rPr>
      <t>Послуги у сфері глобальних мереж (72720000-3 -Послуги у сфері глобальних мереж)</t>
    </r>
  </si>
  <si>
    <r>
      <t xml:space="preserve">Лот 1Надання послуг захищеного доступу до мережі Інтернет </t>
    </r>
    <r>
      <rPr>
        <b/>
        <sz val="10"/>
        <rFont val="Times New Roman"/>
        <family val="1"/>
        <charset val="204"/>
      </rPr>
      <t>(основний канал)</t>
    </r>
    <r>
      <rPr>
        <sz val="10"/>
        <rFont val="Times New Roman"/>
        <family val="1"/>
        <charset val="204"/>
      </rPr>
      <t xml:space="preserve"> (ДК 021:2015  72410000-7 -Послуги провайдерів) (Надання послуг захищеного доступу до мережі Інтернет(</t>
    </r>
    <r>
      <rPr>
        <b/>
        <sz val="10"/>
        <rFont val="Times New Roman"/>
        <family val="1"/>
        <charset val="204"/>
      </rPr>
      <t>основний канал</t>
    </r>
    <r>
      <rPr>
        <sz val="10"/>
        <rFont val="Times New Roman"/>
        <family val="1"/>
        <charset val="204"/>
      </rPr>
      <t xml:space="preserve">): ДК 021:2015  72410000-7 -Послуги провайдерів) </t>
    </r>
  </si>
  <si>
    <r>
      <t>Код ДК 021:2015  72410000-7 -</t>
    </r>
    <r>
      <rPr>
        <sz val="10"/>
        <rFont val="Times New Roman"/>
        <family val="1"/>
        <charset val="204"/>
      </rPr>
      <t>Послуги провайдерів 
(72410000-7 -Послуги провайдерів)</t>
    </r>
  </si>
  <si>
    <r>
      <t>загальний фонд КПКВ 3506010 (</t>
    </r>
    <r>
      <rPr>
        <b/>
        <sz val="10"/>
        <rFont val="Times New Roman"/>
        <family val="1"/>
        <charset val="204"/>
      </rPr>
      <t>під очікувану вартість на 2024 рік)</t>
    </r>
  </si>
  <si>
    <r>
      <t>Надання послуг захищеного доступу до мережі Інтернет</t>
    </r>
    <r>
      <rPr>
        <b/>
        <sz val="10"/>
        <rFont val="Times New Roman"/>
        <family val="1"/>
        <charset val="204"/>
      </rPr>
      <t>(основний канал)</t>
    </r>
    <r>
      <rPr>
        <sz val="10"/>
        <rFont val="Times New Roman"/>
        <family val="1"/>
        <charset val="204"/>
      </rPr>
      <t xml:space="preserve"> (ДК 021:2015  72410000-7 -Послуги провайдерів) (Надання послуг захищеного доступу до мережі Інтернет (</t>
    </r>
    <r>
      <rPr>
        <b/>
        <sz val="10"/>
        <rFont val="Times New Roman"/>
        <family val="1"/>
        <charset val="204"/>
      </rPr>
      <t>основний канал</t>
    </r>
    <r>
      <rPr>
        <sz val="10"/>
        <rFont val="Times New Roman"/>
        <family val="1"/>
        <charset val="204"/>
      </rPr>
      <t xml:space="preserve">): ДК 021:2015  72410000-7 -Послуги провайдерів) </t>
    </r>
  </si>
  <si>
    <r>
      <t xml:space="preserve">загальний фонд КПКВ 3506010    (економія за виконання  договору)     </t>
    </r>
    <r>
      <rPr>
        <b/>
        <u/>
        <sz val="10"/>
        <rFont val="Times New Roman"/>
        <family val="1"/>
        <charset val="204"/>
      </rPr>
      <t xml:space="preserve"> потреба на 2024 рік</t>
    </r>
  </si>
  <si>
    <r>
      <t>Код ДК 021:2015   72260000-5 -</t>
    </r>
    <r>
      <rPr>
        <sz val="10"/>
        <rFont val="Times New Roman"/>
        <family val="1"/>
        <charset val="204"/>
      </rPr>
      <t>Послуги, пов'язані з програмним забезпенням  (72261000-2 Послуги з обслуговування програмного забезпечення)</t>
    </r>
  </si>
  <si>
    <r>
      <t xml:space="preserve">загальний фонд КПКВ 3506010           </t>
    </r>
    <r>
      <rPr>
        <b/>
        <sz val="10"/>
        <rFont val="Times New Roman"/>
        <family val="1"/>
        <charset val="204"/>
      </rPr>
      <t xml:space="preserve">відповідно до пп.6 п.13  постанови 1178 Особливостей  </t>
    </r>
  </si>
  <si>
    <r>
      <rPr>
        <b/>
        <sz val="10"/>
        <rFont val="Times New Roman"/>
        <family val="1"/>
        <charset val="204"/>
      </rPr>
      <t>спеціальний фонд</t>
    </r>
    <r>
      <rPr>
        <sz val="10"/>
        <rFont val="Times New Roman"/>
        <family val="1"/>
        <charset val="204"/>
      </rPr>
      <t xml:space="preserve"> КПКВ 3506010 </t>
    </r>
  </si>
  <si>
    <r>
      <t xml:space="preserve">Код ДК 021:2015   50310000-1 - </t>
    </r>
    <r>
      <rPr>
        <sz val="10"/>
        <rFont val="Times New Roman"/>
        <family val="1"/>
        <charset val="204"/>
      </rPr>
      <t>Технічне обслуговування і ремонт офісної техніки</t>
    </r>
  </si>
  <si>
    <r>
      <t xml:space="preserve">Код ДК 021:2015   50710000-5 - </t>
    </r>
    <r>
      <rPr>
        <sz val="10"/>
        <rFont val="Times New Roman"/>
        <family val="1"/>
        <charset val="204"/>
      </rPr>
      <t>Послуги з ремонту і технічного обслуговуванння електричного і механічного устаткування будівель</t>
    </r>
  </si>
  <si>
    <r>
      <rPr>
        <b/>
        <sz val="10"/>
        <rFont val="Times New Roman"/>
        <family val="1"/>
        <charset val="204"/>
      </rPr>
      <t>спеціальний фонд</t>
    </r>
    <r>
      <rPr>
        <sz val="10"/>
        <rFont val="Times New Roman"/>
        <family val="1"/>
        <charset val="204"/>
      </rPr>
      <t xml:space="preserve"> КПКВ 3506010 0</t>
    </r>
  </si>
  <si>
    <r>
      <t>Код ДК 021:2015   72320000-4 -</t>
    </r>
    <r>
      <rPr>
        <sz val="10"/>
        <rFont val="Times New Roman"/>
        <family val="1"/>
        <charset val="204"/>
      </rPr>
      <t>Послуги, пов'язані з базами даних</t>
    </r>
  </si>
  <si>
    <r>
      <t>Код ДК 021:2015   48410000-5 -</t>
    </r>
    <r>
      <rPr>
        <sz val="10"/>
        <rFont val="Times New Roman"/>
        <family val="1"/>
        <charset val="204"/>
      </rPr>
      <t>пакети програмного забезпечення для управління інвестиціями та підготовки податкової звітності</t>
    </r>
  </si>
  <si>
    <r>
      <t xml:space="preserve">Код ДК 021:2015   60170000-0 – </t>
    </r>
    <r>
      <rPr>
        <sz val="10"/>
        <rFont val="Times New Roman"/>
        <family val="1"/>
        <charset val="204"/>
      </rPr>
      <t>Прокат пасажирських транспортних засобів із водієм (автотранспортні послуги)</t>
    </r>
  </si>
  <si>
    <r>
      <t xml:space="preserve">Код ДК 021:2015   50410000-2 – </t>
    </r>
    <r>
      <rPr>
        <sz val="10"/>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</si>
  <si>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79530000-8 – </t>
    </r>
    <r>
      <rPr>
        <sz val="10"/>
        <rFont val="Times New Roman"/>
        <family val="1"/>
        <charset val="204"/>
      </rPr>
      <t xml:space="preserve">Послуги з письмового перекладу 
(79530000-8 – Послуги з письмового перекладу )
</t>
    </r>
  </si>
  <si>
    <r>
      <t xml:space="preserve">Код ДК 021:2015   50750000-7 – </t>
    </r>
    <r>
      <rPr>
        <sz val="10"/>
        <rFont val="Times New Roman"/>
        <family val="1"/>
        <charset val="204"/>
      </rPr>
      <t>Послуги з технічного обслуговування ліфтів
(50750000-7 – Послуги з технічного обслуговування ліфтів)</t>
    </r>
  </si>
  <si>
    <r>
      <t xml:space="preserve">Код ДК 021:2015  98310000-9– </t>
    </r>
    <r>
      <rPr>
        <sz val="10"/>
        <rFont val="Times New Roman"/>
        <family val="1"/>
        <charset val="204"/>
      </rPr>
      <t>Послуги з прання і сухого чищення</t>
    </r>
  </si>
  <si>
    <r>
      <t xml:space="preserve">Код ДК 021:2015 45310000-3 </t>
    </r>
    <r>
      <rPr>
        <sz val="10"/>
        <rFont val="Times New Roman"/>
        <family val="1"/>
        <charset val="204"/>
      </rPr>
      <t>Електромонтажні роботи</t>
    </r>
  </si>
  <si>
    <r>
      <t xml:space="preserve">Код ДК 021:2015   60140000-1 – </t>
    </r>
    <r>
      <rPr>
        <sz val="10"/>
        <rFont val="Times New Roman"/>
        <family val="1"/>
        <charset val="204"/>
      </rPr>
      <t>Нерегулярні пасажирські перевезення (Транспортні послуги)</t>
    </r>
  </si>
  <si>
    <r>
      <t xml:space="preserve">Код ДК 021:2015   60130000-8 – </t>
    </r>
    <r>
      <rPr>
        <sz val="10"/>
        <rFont val="Times New Roman"/>
        <family val="1"/>
        <charset val="204"/>
      </rPr>
      <t>Послуги спеціальних автомобільних перевезень пасажирів</t>
    </r>
  </si>
  <si>
    <r>
      <t xml:space="preserve">Код ДК 021:2015 </t>
    </r>
    <r>
      <rPr>
        <sz val="10"/>
        <rFont val="Times New Roman"/>
        <family val="1"/>
        <charset val="204"/>
      </rPr>
      <t xml:space="preserve"> 50530000-9 Послуги з ремонту і технічного обслуговування техніки</t>
    </r>
  </si>
  <si>
    <r>
      <t>Код ДК 021:2015  72260000-2 -</t>
    </r>
    <r>
      <rPr>
        <sz val="10"/>
        <rFont val="Times New Roman"/>
        <family val="1"/>
        <charset val="204"/>
      </rPr>
      <t>Послуги, пов'язані із системами та підпримкою</t>
    </r>
  </si>
  <si>
    <r>
      <rPr>
        <sz val="10"/>
        <rFont val="Times New Roman"/>
        <family val="1"/>
        <charset val="204"/>
      </rPr>
      <t>відкриті торги</t>
    </r>
    <r>
      <rPr>
        <i/>
        <sz val="10"/>
        <rFont val="Times New Roman"/>
        <family val="1"/>
        <charset val="204"/>
      </rPr>
      <t xml:space="preserve">(з урахуванням особливостей)  </t>
    </r>
  </si>
  <si>
    <r>
      <t xml:space="preserve">відкриті торги </t>
    </r>
    <r>
      <rPr>
        <i/>
        <sz val="10"/>
        <rFont val="Times New Roman"/>
        <family val="1"/>
        <charset val="204"/>
      </rPr>
      <t xml:space="preserve">(з урахуванням особливостей) </t>
    </r>
  </si>
  <si>
    <r>
      <t xml:space="preserve">Код ДК 021:2015  72220000-3 – </t>
    </r>
    <r>
      <rPr>
        <sz val="10"/>
        <rFont val="Times New Roman"/>
        <family val="1"/>
        <charset val="204"/>
      </rPr>
      <t>Консультаційні послуги з питань систем та з технічних питань 
(72220000-3 – Консультаційні послуги з питань систем та з технічних питань)
(Інформаційно-консультативні послуги з навчання роботі з Системами).</t>
    </r>
  </si>
  <si>
    <r>
      <t>Код ДК 021:2015 70220000-9 -</t>
    </r>
    <r>
      <rPr>
        <sz val="10"/>
        <rFont val="Times New Roman"/>
        <family val="1"/>
        <charset val="204"/>
      </rPr>
      <t xml:space="preserve">Послуги з надання в в оренду чи лізингу нежитлової нерухомості
(70220000-9 -Послуги з надання в в оренду чи лізингу нежитлової нерухомості)
</t>
    </r>
  </si>
  <si>
    <r>
      <t>Код ДК 021:2015 98390000-3</t>
    </r>
    <r>
      <rPr>
        <sz val="10"/>
        <rFont val="Times New Roman"/>
        <family val="1"/>
        <charset val="204"/>
      </rPr>
      <t xml:space="preserve"> Інші послуги
(98390000-3 Інші послуги)
</t>
    </r>
  </si>
  <si>
    <r>
      <t>Код ДК 021:2015 50410000-2 -</t>
    </r>
    <r>
      <rPr>
        <sz val="10"/>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</si>
  <si>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50410000-2 </t>
    </r>
    <r>
      <rPr>
        <sz val="10"/>
        <rFont val="Times New Roman"/>
        <family val="1"/>
        <charset val="204"/>
      </rPr>
      <t xml:space="preserve"> -Послуги з ремонту і технічного обслуговування вимірювальних, випробувальних і контрольних приладів </t>
    </r>
  </si>
  <si>
    <r>
      <t>відкриті торги</t>
    </r>
    <r>
      <rPr>
        <i/>
        <sz val="10"/>
        <rFont val="Times New Roman"/>
        <family val="1"/>
        <charset val="204"/>
      </rPr>
      <t>(з урахуванням собливостей)</t>
    </r>
    <r>
      <rPr>
        <sz val="10"/>
        <rFont val="Times New Roman"/>
        <family val="1"/>
        <charset val="204"/>
      </rPr>
      <t xml:space="preserve"> </t>
    </r>
  </si>
  <si>
    <r>
      <rPr>
        <b/>
        <sz val="10"/>
        <rFont val="Times New Roman"/>
        <family val="1"/>
        <charset val="204"/>
      </rPr>
      <t>Код ДК 021:2015 50410000-2</t>
    </r>
    <r>
      <rPr>
        <sz val="10"/>
        <rFont val="Times New Roman"/>
        <family val="1"/>
        <charset val="204"/>
      </rPr>
      <t xml:space="preserve"> -Послуги з ремонту і технічного обслуговування вимірювальних, випробувальних і контрольних приладів </t>
    </r>
  </si>
  <si>
    <r>
      <t>Код ДК 021:2015 73220000-0 -</t>
    </r>
    <r>
      <rPr>
        <sz val="10"/>
        <rFont val="Times New Roman"/>
        <family val="1"/>
        <charset val="204"/>
      </rPr>
      <t xml:space="preserve"> Консультаційні послуги у сфері розробок</t>
    </r>
  </si>
  <si>
    <r>
      <t xml:space="preserve">Код ДК 021:2015   85110000-3 </t>
    </r>
    <r>
      <rPr>
        <sz val="10"/>
        <rFont val="Times New Roman"/>
        <family val="1"/>
        <charset val="204"/>
      </rPr>
      <t>Послуги лікувальних закладів та супутні послуги</t>
    </r>
  </si>
  <si>
    <r>
      <t xml:space="preserve">Код ДК 021:2015   71310000-4 </t>
    </r>
    <r>
      <rPr>
        <sz val="10"/>
        <rFont val="Times New Roman"/>
        <family val="1"/>
        <charset val="204"/>
      </rPr>
      <t>Консультаційні послуги у галузях інженерії та будівництва</t>
    </r>
  </si>
  <si>
    <r>
      <t>загальний фонд КПКВ 3506010 оплата кредитоської заборгованості за  договорами 2022 рік(</t>
    </r>
    <r>
      <rPr>
        <i/>
        <sz val="10"/>
        <rFont val="Times New Roman"/>
        <family val="1"/>
        <charset val="204"/>
      </rPr>
      <t>інформація внесена для врахування</t>
    </r>
    <r>
      <rPr>
        <sz val="10"/>
        <rFont val="Times New Roman"/>
        <family val="1"/>
        <charset val="204"/>
      </rPr>
      <t xml:space="preserve">) </t>
    </r>
  </si>
  <si>
    <r>
      <rPr>
        <b/>
        <sz val="10"/>
        <rFont val="Times New Roman"/>
        <family val="1"/>
        <charset val="204"/>
      </rPr>
      <t>Код ДК 021:2015   50530000-9</t>
    </r>
    <r>
      <rPr>
        <sz val="10"/>
        <rFont val="Times New Roman"/>
        <family val="1"/>
        <charset val="204"/>
      </rPr>
      <t>-Послуги з ремонту і технічного обслуговування техніки</t>
    </r>
  </si>
  <si>
    <r>
      <t>Код ДК 021:2015   80520000-5 -</t>
    </r>
    <r>
      <rPr>
        <sz val="10"/>
        <rFont val="Times New Roman"/>
        <family val="1"/>
        <charset val="204"/>
      </rPr>
      <t>Навчальні засоби</t>
    </r>
  </si>
  <si>
    <r>
      <rPr>
        <b/>
        <sz val="10"/>
        <rFont val="Times New Roman"/>
        <family val="1"/>
        <charset val="204"/>
      </rPr>
      <t>Код ДК 021:2015  32320000-2 -</t>
    </r>
    <r>
      <rPr>
        <sz val="10"/>
        <rFont val="Times New Roman"/>
        <family val="1"/>
        <charset val="204"/>
      </rPr>
      <t xml:space="preserve"> Телевізійне й аудіовізувальне обладнання</t>
    </r>
  </si>
  <si>
    <r>
      <rPr>
        <b/>
        <sz val="10"/>
        <rFont val="Times New Roman"/>
        <family val="1"/>
        <charset val="204"/>
      </rPr>
      <t xml:space="preserve">Код ДК 021:2015  32320000-2 - </t>
    </r>
    <r>
      <rPr>
        <sz val="10"/>
        <rFont val="Times New Roman"/>
        <family val="1"/>
        <charset val="204"/>
      </rPr>
      <t>Телевізійне й аудіовізувальне обладнання</t>
    </r>
  </si>
  <si>
    <r>
      <t xml:space="preserve">Код ДК 021:2015  72250000-2 - </t>
    </r>
    <r>
      <rPr>
        <sz val="10"/>
        <rFont val="Times New Roman"/>
        <family val="1"/>
        <charset val="204"/>
      </rPr>
      <t>Послуги, пов'язані із системами та підтримкою</t>
    </r>
  </si>
  <si>
    <r>
      <t>Код ДК 021:2015  32230000-4 -</t>
    </r>
    <r>
      <rPr>
        <sz val="10"/>
        <rFont val="Times New Roman"/>
        <family val="1"/>
        <charset val="204"/>
      </rPr>
      <t>Апаратура для передавання радіосигналу з приймальним пристроєм</t>
    </r>
  </si>
  <si>
    <r>
      <t>Код ДК 021:2015  30230000-0 -</t>
    </r>
    <r>
      <rPr>
        <sz val="10"/>
        <rFont val="Times New Roman"/>
        <family val="1"/>
        <charset val="204"/>
      </rPr>
      <t>Комп'ютерне обладнання</t>
    </r>
  </si>
  <si>
    <r>
      <t>Код ДК 021:2015  32320000-2 -</t>
    </r>
    <r>
      <rPr>
        <sz val="10"/>
        <rFont val="Times New Roman"/>
        <family val="1"/>
        <charset val="204"/>
      </rPr>
      <t>Телевізійне й аудівізуальне обладнання</t>
    </r>
  </si>
  <si>
    <r>
      <t>Код ДК 021:2015  35120000-1 -</t>
    </r>
    <r>
      <rPr>
        <sz val="10"/>
        <rFont val="Times New Roman"/>
        <family val="1"/>
        <charset val="204"/>
      </rPr>
      <t xml:space="preserve">Системи та пристрої нагляду та охорони </t>
    </r>
  </si>
  <si>
    <r>
      <t>відкриті торги</t>
    </r>
    <r>
      <rPr>
        <i/>
        <sz val="10"/>
        <rFont val="Times New Roman"/>
        <family val="1"/>
        <charset val="204"/>
      </rPr>
      <t>(з урахуванням собливостей) по лотово</t>
    </r>
  </si>
  <si>
    <r>
      <t>Код ДК 021:2015  38580000-4 -</t>
    </r>
    <r>
      <rPr>
        <sz val="10"/>
        <rFont val="Times New Roman"/>
        <family val="1"/>
        <charset val="204"/>
      </rPr>
      <t>Рентгенологічне та радіологічне обладнання немедичного призначення</t>
    </r>
  </si>
  <si>
    <r>
      <t>загальний фонд КПКВ</t>
    </r>
    <r>
      <rPr>
        <b/>
        <sz val="10"/>
        <rFont val="Times New Roman"/>
        <family val="1"/>
        <charset val="204"/>
      </rPr>
      <t xml:space="preserve"> 3506100</t>
    </r>
  </si>
  <si>
    <r>
      <t>Код ДК 021:2015  30210000-4 -</t>
    </r>
    <r>
      <rPr>
        <sz val="10"/>
        <rFont val="Times New Roman"/>
        <family val="1"/>
        <charset val="204"/>
      </rPr>
      <t>Машини для обробки даних (апаратна частина)</t>
    </r>
  </si>
  <si>
    <r>
      <t>відкриті торги
 (</t>
    </r>
    <r>
      <rPr>
        <i/>
        <sz val="10"/>
        <rFont val="Times New Roman"/>
        <family val="1"/>
        <charset val="204"/>
      </rPr>
      <t>з урахуванням собливостей</t>
    </r>
    <r>
      <rPr>
        <sz val="10"/>
        <rFont val="Times New Roman"/>
        <family val="1"/>
        <charset val="204"/>
      </rPr>
      <t xml:space="preserve">) </t>
    </r>
  </si>
  <si>
    <r>
      <rPr>
        <b/>
        <sz val="10"/>
        <rFont val="Times New Roman"/>
        <family val="1"/>
        <charset val="204"/>
      </rPr>
      <t xml:space="preserve">Спеціальний фонд </t>
    </r>
    <r>
      <rPr>
        <sz val="10"/>
        <rFont val="Times New Roman"/>
        <family val="1"/>
        <charset val="204"/>
      </rPr>
      <t xml:space="preserve">КПКВ 3506610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</si>
  <si>
    <r>
      <rPr>
        <b/>
        <sz val="10"/>
        <rFont val="Times New Roman"/>
        <family val="1"/>
        <charset val="204"/>
      </rPr>
      <t xml:space="preserve">євро </t>
    </r>
    <r>
      <rPr>
        <sz val="10"/>
        <rFont val="Times New Roman"/>
        <family val="1"/>
        <charset val="204"/>
      </rPr>
      <t xml:space="preserve">(дев'ятнадцять мільйонів вісімсот п'ятдесят одна тисяча чотириста </t>
    </r>
    <r>
      <rPr>
        <b/>
        <sz val="10"/>
        <rFont val="Times New Roman"/>
        <family val="1"/>
        <charset val="204"/>
      </rPr>
      <t>євро</t>
    </r>
    <r>
      <rPr>
        <sz val="10"/>
        <rFont val="Times New Roman"/>
        <family val="1"/>
        <charset val="204"/>
      </rPr>
      <t xml:space="preserve"> )                                                                  </t>
    </r>
  </si>
  <si>
    <r>
      <t>Код ДК 021:2015  71530000-2 –</t>
    </r>
    <r>
      <rPr>
        <sz val="10"/>
        <rFont val="Times New Roman"/>
        <family val="1"/>
        <charset val="204"/>
      </rPr>
      <t xml:space="preserve"> Консультаційні послуги в галузі будівництва</t>
    </r>
  </si>
  <si>
    <r>
      <rPr>
        <b/>
        <sz val="10"/>
        <rFont val="Times New Roman"/>
        <family val="1"/>
        <charset val="204"/>
      </rPr>
      <t>Загальний фонд КПКВ 3506100</t>
    </r>
    <r>
      <rPr>
        <sz val="10"/>
        <rFont val="Times New Roman"/>
        <family val="1"/>
        <charset val="204"/>
      </rPr>
      <t xml:space="preserve">
</t>
    </r>
    <r>
      <rPr>
        <b/>
        <sz val="10"/>
        <rFont val="Times New Roman"/>
        <family val="1"/>
        <charset val="204"/>
      </rPr>
      <t>Закупівля проводиться під очікувану вартість</t>
    </r>
    <r>
      <rPr>
        <sz val="10"/>
        <rFont val="Times New Roman"/>
        <family val="1"/>
        <charset val="204"/>
      </rPr>
      <t xml:space="preserve"> (лист Держмитслужби від 26.02.2024 № 1/22-02-01/5.1/1220 щодо внесення змін до розпису державного бюджету, в частині перерозподілу коштів)</t>
    </r>
  </si>
  <si>
    <r>
      <t xml:space="preserve">відкриті торги </t>
    </r>
    <r>
      <rPr>
        <i/>
        <sz val="10"/>
        <rFont val="Times New Roman"/>
        <family val="1"/>
        <charset val="204"/>
      </rPr>
      <t>(з урахуванням особливостей)</t>
    </r>
  </si>
  <si>
    <r>
      <rPr>
        <b/>
        <sz val="10"/>
        <rFont val="Times New Roman"/>
        <family val="1"/>
        <charset val="204"/>
      </rPr>
      <t xml:space="preserve">спеціальний  фонд КПКВ 3506610  </t>
    </r>
    <r>
      <rPr>
        <sz val="10"/>
        <rFont val="Times New Roman"/>
        <family val="1"/>
        <charset val="204"/>
      </rPr>
      <t xml:space="preserve">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</si>
  <si>
    <r>
      <rPr>
        <b/>
        <sz val="10"/>
        <rFont val="Times New Roman"/>
        <family val="1"/>
        <charset val="204"/>
      </rPr>
      <t>грн</t>
    </r>
    <r>
      <rPr>
        <sz val="10"/>
        <rFont val="Times New Roman"/>
        <family val="1"/>
        <charset val="204"/>
      </rPr>
      <t xml:space="preserve">(п'ятдесят три мільйони сорок сім тисяч п'ятсот гривень 00 коп.)      </t>
    </r>
  </si>
  <si>
    <r>
      <t xml:space="preserve">Загальний фонд </t>
    </r>
    <r>
      <rPr>
        <b/>
        <sz val="10"/>
        <rFont val="Times New Roman"/>
        <family val="1"/>
        <charset val="204"/>
      </rPr>
      <t>КПКВ 3506010</t>
    </r>
  </si>
  <si>
    <r>
      <rPr>
        <b/>
        <sz val="10"/>
        <rFont val="Times New Roman"/>
        <family val="1"/>
        <charset val="204"/>
      </rPr>
      <t xml:space="preserve">грн </t>
    </r>
    <r>
      <rPr>
        <sz val="10"/>
        <rFont val="Times New Roman"/>
        <family val="1"/>
        <charset val="204"/>
      </rPr>
      <t>(сім мільйонів дев'яносто п'ть тисяч п'ятсот двадцять п'ять грн. 00 копійок)</t>
    </r>
  </si>
  <si>
    <r>
      <t xml:space="preserve">Загальний фонд </t>
    </r>
    <r>
      <rPr>
        <b/>
        <sz val="10"/>
        <rFont val="Times New Roman"/>
        <family val="1"/>
        <charset val="204"/>
      </rPr>
      <t>КПКВ 3506100</t>
    </r>
  </si>
  <si>
    <r>
      <rPr>
        <b/>
        <sz val="10"/>
        <rFont val="Times New Roman"/>
        <family val="1"/>
        <charset val="204"/>
      </rPr>
      <t xml:space="preserve">спеціальний  фонд КПКВ 3506610 </t>
    </r>
    <r>
      <rPr>
        <sz val="10"/>
        <rFont val="Times New Roman"/>
        <family val="1"/>
        <charset val="204"/>
      </rPr>
      <t xml:space="preserve">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r>
      <rPr>
        <b/>
        <sz val="10"/>
        <rFont val="Times New Roman"/>
        <family val="1"/>
        <charset val="204"/>
      </rPr>
      <t>під очікувану вартість</t>
    </r>
    <r>
      <rPr>
        <sz val="10"/>
        <rFont val="Times New Roman"/>
        <family val="1"/>
        <charset val="204"/>
      </rPr>
      <t>)</t>
    </r>
  </si>
  <si>
    <r>
      <t>(двадцять три  мільйони шістсот дев'яносто шість  тисяч п'ятсот десять</t>
    </r>
    <r>
      <rPr>
        <b/>
        <sz val="10"/>
        <rFont val="Times New Roman"/>
        <family val="1"/>
        <charset val="204"/>
      </rPr>
      <t xml:space="preserve"> євро 00.</t>
    </r>
    <r>
      <rPr>
        <sz val="10"/>
        <rFont val="Times New Roman"/>
        <family val="1"/>
        <charset val="204"/>
      </rPr>
      <t xml:space="preserve"> )                                                                  </t>
    </r>
  </si>
  <si>
    <r>
      <rPr>
        <b/>
        <sz val="10"/>
        <rFont val="Times New Roman"/>
        <family val="1"/>
        <charset val="204"/>
      </rPr>
      <t xml:space="preserve">грн. </t>
    </r>
    <r>
      <rPr>
        <sz val="10"/>
        <rFont val="Times New Roman"/>
        <family val="1"/>
        <charset val="204"/>
      </rPr>
      <t xml:space="preserve">(чотириста дев'яносто тисяч грн. 00 копійок )                                                                  </t>
    </r>
  </si>
  <si>
    <r>
      <rPr>
        <b/>
        <sz val="10"/>
        <rFont val="Times New Roman"/>
        <family val="1"/>
        <charset val="204"/>
      </rPr>
      <t xml:space="preserve">грн. </t>
    </r>
    <r>
      <rPr>
        <sz val="10"/>
        <rFont val="Times New Roman"/>
        <family val="1"/>
        <charset val="204"/>
      </rPr>
      <t xml:space="preserve">(чотири мільйони дев'ятсот дев'ять тисяч сто тридцять грн. 00 копійок )                                                                  </t>
    </r>
  </si>
  <si>
    <t>ДК 021:2015 70330000-3 Послуги з управління нерухомістю, надавані на платній основі чи на договірних засадах (експлуатаційні та інші послуги, пов’язані з утриманням нежитлових приміщень, адміністративних будівель та прилеглої території Держмитслужби)</t>
  </si>
  <si>
    <r>
      <t xml:space="preserve">ДК 021:2015 70330000-3 </t>
    </r>
    <r>
      <rPr>
        <sz val="10"/>
        <rFont val="Times New Roman"/>
        <family val="1"/>
        <charset val="204"/>
      </rPr>
      <t>Послуги з управління нерухомістю, надавані на платній основі чи на договірних засадах</t>
    </r>
  </si>
  <si>
    <t xml:space="preserve">грн. (один мільйон сімсот тридцять вісім тисяч п'ятсот вісімдесят чотири гривні 00 коп.)                            </t>
  </si>
  <si>
    <r>
      <rPr>
        <b/>
        <sz val="10"/>
        <rFont val="Times New Roman"/>
        <family val="1"/>
        <charset val="204"/>
      </rPr>
      <t xml:space="preserve">євро </t>
    </r>
    <r>
      <rPr>
        <sz val="10"/>
        <rFont val="Times New Roman"/>
        <family val="1"/>
        <charset val="204"/>
      </rPr>
      <t xml:space="preserve">(дев'ятнадцять мільйонів чотириста сорок сім тисяч </t>
    </r>
    <r>
      <rPr>
        <b/>
        <sz val="10"/>
        <rFont val="Times New Roman"/>
        <family val="1"/>
        <charset val="204"/>
      </rPr>
      <t>євро</t>
    </r>
    <r>
      <rPr>
        <sz val="10"/>
        <rFont val="Times New Roman"/>
        <family val="1"/>
        <charset val="204"/>
      </rPr>
      <t xml:space="preserve"> )                                                                  </t>
    </r>
  </si>
  <si>
    <t xml:space="preserve">грн. (вісімнадцять тисяч двісті дев'яносто гривень 00 коп.)                             </t>
  </si>
  <si>
    <t>ДК 021-2015: 45310000-3 Електромонтажні роботи (послуги з монтажу та пусконалагоджування системи охоронно-пожежної сигналізації службових приміщень)</t>
  </si>
  <si>
    <r>
      <t xml:space="preserve">Код ДК 021:2015   </t>
    </r>
    <r>
      <rPr>
        <sz val="10"/>
        <rFont val="Times New Roman"/>
        <family val="1"/>
        <charset val="204"/>
      </rPr>
      <t>45310000-3 Електромонтажні роботи</t>
    </r>
  </si>
  <si>
    <t xml:space="preserve">грн (один мільйон дев'ятсот тисяч гривень 00 коп.)                            </t>
  </si>
  <si>
    <t>ДК 021-2015: 75250000-3 Послуги пожежних і рятувальних служб (перезарядка вогнегасників)</t>
  </si>
  <si>
    <r>
      <t xml:space="preserve">Код ДК 021:2015 </t>
    </r>
    <r>
      <rPr>
        <sz val="10"/>
        <rFont val="Times New Roman"/>
        <family val="1"/>
        <charset val="204"/>
      </rPr>
      <t xml:space="preserve"> 75250000-3 Послуги пожежних і рятувальних служб</t>
    </r>
  </si>
  <si>
    <t xml:space="preserve">грн. (дев'ять тисяч чотириста чотирнадцять гривень 00 коп.)                             </t>
  </si>
  <si>
    <t>ДК 021-2015: 22210000-5 Газети (придбання (передплата) періодичних видань)</t>
  </si>
  <si>
    <r>
      <t xml:space="preserve">Код ДК 021:2015  </t>
    </r>
    <r>
      <rPr>
        <sz val="10"/>
        <rFont val="Times New Roman"/>
        <family val="1"/>
        <charset val="204"/>
      </rPr>
      <t>22210000-5 Газети (придбання (передплата) періодичних видань)</t>
    </r>
  </si>
  <si>
    <t xml:space="preserve">грн (сім тисяч двісті гривень 00 коп.)                            </t>
  </si>
  <si>
    <t>Послуги обов’язкового страхування цивільно-правової відповідальності власників наземних транспортних засобів</t>
  </si>
  <si>
    <t>ДК 021:2015: 66510000-8 Страхові послуги (Послуги обов’язкового страхування цивільно-правової відповідальності власників наземних транспортних засобів)</t>
  </si>
  <si>
    <t xml:space="preserve">грн. (чотирнадцять тисяч гривень 00 коп.)                            </t>
  </si>
  <si>
    <t>ДК 021-2015: 38650000-6 Фотографічне обладнання (цифрові фотоапарати)</t>
  </si>
  <si>
    <t xml:space="preserve">грн. (сім мільйонів шістсот сімдесят чотири тисячі сімсот гривень 00 коп.)                            </t>
  </si>
  <si>
    <r>
      <t>Код ДК 021: 2015 38650000-6</t>
    </r>
    <r>
      <rPr>
        <sz val="10"/>
        <rFont val="Times New Roman"/>
        <family val="1"/>
        <charset val="204"/>
      </rPr>
      <t xml:space="preserve"> Фотографічне обладнання (цифрові фотоапарати)</t>
    </r>
  </si>
  <si>
    <t>ДК 021-2015: 77340000-5 Підрізання дерев і живих огорож (послуги з благоустрою території, а саме санітарне обрізання дерев та видалення пнів із вивезенням деревини, що знаходиться за адресою: м. Київ, вул. Дегтярівська, 11 Г)</t>
  </si>
  <si>
    <r>
      <t xml:space="preserve">Код ДК 021:2015   77340000-5 </t>
    </r>
    <r>
      <rPr>
        <sz val="10"/>
        <rFont val="Times New Roman"/>
        <family val="1"/>
        <charset val="204"/>
      </rPr>
      <t>Підрізання дерев і живих огорож</t>
    </r>
  </si>
  <si>
    <t>ДК 021-2015: 18530000-3 Подарунки та нагороди (відомчі заохочувальні відзнаки Державної митної служби України)</t>
  </si>
  <si>
    <r>
      <rPr>
        <b/>
        <sz val="10"/>
        <rFont val="Times New Roman"/>
        <family val="1"/>
        <charset val="204"/>
      </rPr>
      <t xml:space="preserve">ДК 021-2015: 18530000-3 </t>
    </r>
    <r>
      <rPr>
        <sz val="10"/>
        <rFont val="Times New Roman"/>
        <family val="1"/>
        <charset val="204"/>
      </rPr>
      <t xml:space="preserve">Подарунки та нагороди </t>
    </r>
  </si>
  <si>
    <t>триста дев'яносто гривень грн 00 коп.</t>
  </si>
  <si>
    <t xml:space="preserve">грн. (п'ятдесят дев'ять тисяч п'ятсот п'ятнадцять гривень 36 коп.)                             </t>
  </si>
  <si>
    <t xml:space="preserve">ДК 021:2015 - 09130000-9 Нафта і дистиляти (дизельне паливо ДП-Євро 5) </t>
  </si>
  <si>
    <r>
      <t xml:space="preserve">Код 021: 2015 09130000-9 </t>
    </r>
    <r>
      <rPr>
        <sz val="10"/>
        <rFont val="Times New Roman"/>
        <family val="1"/>
        <charset val="204"/>
      </rPr>
      <t>Нафта і дистиляти</t>
    </r>
  </si>
  <si>
    <t xml:space="preserve">грн. (п'ятсот шістдесят шість тисяч вісімсот дев'яносто п'ять гривень 00 коп.)                            </t>
  </si>
  <si>
    <t>ДК 021:2015 50110000-9 Послуги з ремонту і технічного обслуговування мототранспортних засобів і супутнього обладнання (послуги з технічного обслуговування та ремонту транспортних засобів)</t>
  </si>
  <si>
    <r>
      <t xml:space="preserve">Код ДК 021:2015   50110000-9 </t>
    </r>
    <r>
      <rPr>
        <sz val="10"/>
        <rFont val="Times New Roman"/>
        <family val="1"/>
        <charset val="204"/>
      </rPr>
      <t>Послуги з ремонту і технічного обслуговування мототранспортних засобів і супутнього обладнання</t>
    </r>
    <r>
      <rPr>
        <b/>
        <sz val="10"/>
        <rFont val="Times New Roman"/>
        <family val="1"/>
        <charset val="204"/>
      </rPr>
      <t xml:space="preserve"> </t>
    </r>
  </si>
  <si>
    <t xml:space="preserve">грн. (двадцять п'ятьтисяч триста п'ятдесят гривень 00 коп.)                             </t>
  </si>
  <si>
    <t>ДК 021-2015: 39710000-2 Електричні побутові прилади (побутова техніка)</t>
  </si>
  <si>
    <t xml:space="preserve">ДК 021-2015: 39710000-2 Електричні побутові прилади </t>
  </si>
  <si>
    <t>дев'ятнадцять тисяч сто грн 00 коп.</t>
  </si>
  <si>
    <t>закупівля через електронний каталог</t>
  </si>
  <si>
    <t>ДК 021:2015 31210000-1 Електрична апаратура для комутування та захисту електричних кіл (комплект автоматичних вводів резерву з монтажем та пуско-налагоджувальними роботами)</t>
  </si>
  <si>
    <r>
      <t xml:space="preserve">Код ДК 021:2015  </t>
    </r>
    <r>
      <rPr>
        <sz val="10"/>
        <rFont val="Times New Roman"/>
        <family val="1"/>
        <charset val="204"/>
      </rPr>
      <t>31210000-1 Електрична апаратура для комутування та захисту електричних кіл</t>
    </r>
  </si>
  <si>
    <t xml:space="preserve">грн (один мільйон чотириста п'ятдесят чотири тисячі п'ятсот двадцять шість гривень.)                                          </t>
  </si>
  <si>
    <t>ДК 021:2015 71240000-2 Архітектурні, інженерні та планувальні послуги (послуги з  проведення технічної інвентаризації  та виготовлення технічних паспортів на об’єкти нерухомого майна, а також внесення відомостей до Єдиної державної системи у сфері будівництва на об’єкти, що знаходяться за адресою: Київська обл., Вишгородський р-н., с. Лютіж, Урочище Туровча, 1)</t>
  </si>
  <si>
    <r>
      <t xml:space="preserve">Код ДК 021:2015 </t>
    </r>
    <r>
      <rPr>
        <sz val="10"/>
        <rFont val="Times New Roman"/>
        <family val="1"/>
        <charset val="204"/>
      </rPr>
      <t xml:space="preserve"> 71240000-2 Архітектурні, інженерні та планувальні послуги</t>
    </r>
  </si>
  <si>
    <t xml:space="preserve">грн. (вісімдесят п'ять тисяч гривень 00 коп.)                             </t>
  </si>
  <si>
    <t xml:space="preserve">Спеціальний фонд КПКВ 3506610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</si>
  <si>
    <r>
      <t>відкриті торги(</t>
    </r>
    <r>
      <rPr>
        <i/>
        <sz val="10"/>
        <rFont val="Times New Roman"/>
        <family val="1"/>
        <charset val="204"/>
      </rPr>
      <t>з урахуванням собливостей) рядок плану скасовано</t>
    </r>
  </si>
  <si>
    <t>відкриті торги(з урахуванням собливостей)</t>
  </si>
  <si>
    <t xml:space="preserve">загальний фонд КПКВ 3506010
</t>
  </si>
  <si>
    <t>ДК 021-2015: 35120000-1 Системи та пристрої нагляду та охорони (система безпеки з монтажем)</t>
  </si>
  <si>
    <r>
      <t>Код ДК 021:2015  35120000-1</t>
    </r>
    <r>
      <rPr>
        <sz val="10"/>
        <rFont val="Times New Roman"/>
        <family val="1"/>
        <charset val="204"/>
      </rPr>
      <t xml:space="preserve"> Системи та пристрої нагляду та охорони</t>
    </r>
  </si>
  <si>
    <t xml:space="preserve">грн. (п'ятсот дев'яносто шість тисяч триста вісімдесят вісім гривень 00 коп.)                            </t>
  </si>
  <si>
    <t>ДК 021-2015: 39110000-6 Сидіння, стільці та супутні вироби і частини до них (меблі для облаштування укриття)</t>
  </si>
  <si>
    <r>
      <t xml:space="preserve">Код ДК 021: 39110000-6 </t>
    </r>
    <r>
      <rPr>
        <sz val="10"/>
        <rFont val="Times New Roman"/>
        <family val="1"/>
        <charset val="204"/>
      </rPr>
      <t xml:space="preserve">Сидіння, стільці та супутні вироби і частини до них </t>
    </r>
  </si>
  <si>
    <t xml:space="preserve">грн. (сто двадцять дві тисячі гривень 00 коп.)                            </t>
  </si>
  <si>
    <t>дев'яносто дев'ять тисяч сімсот сорок сім грн 00 коп.</t>
  </si>
  <si>
    <t>ДК 021:2015: - 38420000-5 – Прилади для вимірювання витрати, рівня та тиску рідин і газів (Манометри та супутні товари)</t>
  </si>
  <si>
    <t>ДК 021-2015: 38420000-5 – Прилади для вимірювання витрати, рівня та тиску рідин і газів</t>
  </si>
  <si>
    <r>
      <t>відкриті торги</t>
    </r>
    <r>
      <rPr>
        <i/>
        <sz val="10"/>
        <color theme="1"/>
        <rFont val="Times New Roman"/>
        <family val="1"/>
        <charset val="204"/>
      </rPr>
      <t xml:space="preserve">(з урахуванням собливостей) </t>
    </r>
  </si>
  <si>
    <t>ДК 021:2015 71320000-7 Послуги з інженерного проектування (Послуга із виготовлення робочого проекту на об’єкті: «Системи пожежної сигналізації, системи оповіщення про пожежу та управління евакуюванням людей, вогнезахисна обробка (просочення) дерев’яних конструкцій, системи пожежогасіння в адміністративній будівлі Державної митної служби України за адресою: місто Київ, вул. Дегтярівська, буд. 11Г», з проведенням експертизи проектно-кошторисної документації в частині пожежної безпеки та кошторисної частини з отриманням позитивного Експертного висновку)</t>
  </si>
  <si>
    <t>ДК 021:2015 71320000-7 Послуги з інженерного проектування</t>
  </si>
  <si>
    <t>грн (шістсот двадцять тисяч грн 00 коп)</t>
  </si>
  <si>
    <t>65</t>
  </si>
  <si>
    <t>ДК 021:2015: 80530000-8 Послуги у сфері професійної підготовки  (Навчання законодавчих актів з охорони праці, гігієни праці, надання домедичної допомоги потерпілим, електробезпеки, пожежної безпеки. Навчання з питань пожежної безпеки посадових осіб підприємств, установ та організацій, до обов’язків яких належить забезпечення виконання заходів пожежної безпеки. Проведення навчання та перевірки знань з електробезпеки (з присвоєнням або підтвердженням групи з електробезпеки)</t>
  </si>
  <si>
    <t xml:space="preserve">ДК 021:2015: 80530000-8 Послуги у сфері професійної підготовки </t>
  </si>
  <si>
    <t xml:space="preserve"> (двадцять тисяч чотириста сімдесят вісім гривень 00 коп.)                            </t>
  </si>
  <si>
    <t>Всього за КЕКВ 2282 «Окремі заходи по реалізації державних (регіональних) програм, не віднесені до заходів розвитку»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</si>
</sst>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Calibri"/>
      <family val="2"/>
      <charset val="204"/>
      <scheme val="minor"/>
    </font>
    <font>
      <sz val="10"/>
      <name val="Times New Roman"/>
      <family val="1"/>
      <charset val="204"/>
    </font>
    <font>
      <b/>
      <sz val="11"/>
      <name val="Times New Roman"/>
      <family val="1"/>
      <charset val="204"/>
    </font>
    <font>
      <b/>
      <sz val="10"/>
      <name val="Times New Roman"/>
      <family val="1"/>
      <charset val="204"/>
    </font>
    <font>
      <sz val="9"/>
      <name val="Times New Roman"/>
      <family val="1"/>
      <charset val="204"/>
    </font>
    <font>
      <b/>
      <sz val="14"/>
      <name val="Times New Roman"/>
      <family val="1"/>
      <charset val="204"/>
    </font>
    <font>
      <b/>
      <sz val="12"/>
      <name val="Times New Roman"/>
      <family val="1"/>
      <charset val="204"/>
    </font>
    <font>
      <sz val="11"/>
      <name val="Times New Roman"/>
      <family val="1"/>
      <charset val="204"/>
    </font>
    <font>
      <u/>
      <sz val="10"/>
      <name val="Times New Roman"/>
      <family val="1"/>
      <charset val="204"/>
    </font>
    <font>
      <u/>
      <sz val="11"/>
      <color rgb="FFFF0000"/>
      <name val="Times New Roman"/>
      <family val="1"/>
      <charset val="204"/>
    </font>
    <font>
      <sz val="11"/>
      <color rgb="FFFF0000"/>
      <name val="Times New Roman"/>
      <family val="1"/>
      <charset val="204"/>
    </font>
    <font>
      <sz val="12"/>
      <name val="Times New Roman"/>
      <family val="1"/>
      <charset val="204"/>
    </font>
    <font>
      <i/>
      <sz val="10"/>
      <name val="Times New Roman"/>
      <family val="1"/>
      <charset val="204"/>
    </font>
    <font>
      <sz val="11"/>
      <name val="Calibri"/>
      <family val="2"/>
      <charset val="204"/>
      <scheme val="minor"/>
    </font>
    <font>
      <b/>
      <sz val="16"/>
      <name val="Times New Roman"/>
      <family val="1"/>
      <charset val="204"/>
    </font>
    <font>
      <u/>
      <sz val="14"/>
      <name val="Times New Roman"/>
      <family val="1"/>
      <charset val="204"/>
    </font>
    <font>
      <sz val="10"/>
      <name val="Calibri"/>
      <family val="2"/>
      <charset val="204"/>
    </font>
    <font>
      <sz val="11"/>
      <name val="Times Roman"/>
      <family val="1"/>
    </font>
    <font>
      <i/>
      <sz val="8"/>
      <name val="Times New Roman"/>
      <family val="1"/>
      <charset val="204"/>
    </font>
    <font>
      <sz val="8"/>
      <name val="Times New Roman"/>
      <family val="1"/>
      <charset val="204"/>
    </font>
    <font>
      <i/>
      <sz val="9"/>
      <name val="Times New Roman"/>
      <family val="1"/>
      <charset val="204"/>
    </font>
    <font>
      <sz val="12"/>
      <name val="Times Roman"/>
      <family val="1"/>
    </font>
    <font>
      <i/>
      <sz val="12"/>
      <name val="Times New Roman"/>
      <family val="1"/>
      <charset val="204"/>
    </font>
    <font>
      <u/>
      <sz val="12"/>
      <name val="Times New Roman"/>
      <family val="1"/>
      <charset val="204"/>
    </font>
    <font>
      <b/>
      <u/>
      <sz val="10"/>
      <name val="Times New Roman"/>
      <family val="1"/>
      <charset val="204"/>
    </font>
    <font>
      <u/>
      <sz val="11"/>
      <name val="Times New Roman"/>
      <family val="1"/>
      <charset val="204"/>
    </font>
    <font>
      <b/>
      <i/>
      <sz val="10"/>
      <name val="Times New Roman"/>
      <family val="1"/>
      <charset val="204"/>
    </font>
    <font>
      <sz val="11"/>
      <name val="Calibri"/>
      <family val="2"/>
      <charset val="204"/>
    </font>
    <font>
      <b/>
      <sz val="13"/>
      <name val="Times New Roman"/>
      <family val="1"/>
      <charset val="204"/>
    </font>
    <font>
      <b/>
      <sz val="9"/>
      <name val="Times New Roman"/>
      <family val="1"/>
      <charset val="204"/>
    </font>
    <font>
      <b/>
      <sz val="10"/>
      <name val="Calibri"/>
      <family val="2"/>
      <charset val="204"/>
    </font>
    <font>
      <b/>
      <sz val="14"/>
      <name val="Calibri"/>
      <family val="2"/>
      <charset val="204"/>
      <scheme val="minor"/>
    </font>
    <font>
      <b/>
      <sz val="12"/>
      <color theme="1"/>
      <name val="Times New Roman"/>
      <family val="1"/>
      <charset val="204"/>
    </font>
    <font>
      <sz val="10"/>
      <color theme="1"/>
      <name val="Times New Roman"/>
      <family val="1"/>
      <charset val="204"/>
    </font>
    <font>
      <i/>
      <sz val="10"/>
      <color theme="1"/>
      <name val="Times New Roman"/>
      <family val="1"/>
      <charset val="204"/>
    </font>
  </fonts>
  <fills count="12">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51"/>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C000"/>
        <bgColor indexed="64"/>
      </patternFill>
    </fill>
  </fills>
  <borders count="6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style="medium">
        <color indexed="8"/>
      </right>
      <top style="medium">
        <color indexed="64"/>
      </top>
      <bottom style="medium">
        <color indexed="64"/>
      </bottom>
      <diagonal/>
    </border>
    <border>
      <left/>
      <right style="medium">
        <color indexed="8"/>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8"/>
      </right>
      <top/>
      <bottom style="thin">
        <color indexed="64"/>
      </bottom>
      <diagonal/>
    </border>
    <border>
      <left style="medium">
        <color indexed="64"/>
      </left>
      <right style="medium">
        <color indexed="8"/>
      </right>
      <top style="medium">
        <color indexed="64"/>
      </top>
      <bottom/>
      <diagonal/>
    </border>
    <border>
      <left/>
      <right style="medium">
        <color indexed="8"/>
      </right>
      <top style="medium">
        <color indexed="64"/>
      </top>
      <bottom/>
      <diagonal/>
    </border>
    <border>
      <left style="medium">
        <color indexed="64"/>
      </left>
      <right style="medium">
        <color indexed="8"/>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style="medium">
        <color indexed="8"/>
      </right>
      <top/>
      <bottom style="medium">
        <color indexed="64"/>
      </bottom>
      <diagonal/>
    </border>
    <border>
      <left style="medium">
        <color indexed="64"/>
      </left>
      <right style="medium">
        <color indexed="8"/>
      </right>
      <top/>
      <bottom style="medium">
        <color indexed="64"/>
      </bottom>
      <diagonal/>
    </border>
    <border>
      <left style="medium">
        <color indexed="8"/>
      </left>
      <right style="medium">
        <color indexed="8"/>
      </right>
      <top/>
      <bottom style="medium">
        <color indexed="64"/>
      </bottom>
      <diagonal/>
    </border>
  </borders>
  <cellStyleXfs count="2">
    <xf numFmtId="0" fontId="0" fillId="0" borderId="0"/>
    <xf numFmtId="0" fontId="1" fillId="0" borderId="0"/>
  </cellStyleXfs>
  <cellXfs count="762">
    <xf numFmtId="0" fontId="0" fillId="0" borderId="0" xfId="0"/>
    <xf numFmtId="0" fontId="1" fillId="0" borderId="4" xfId="0" applyFont="1" applyBorder="1" applyAlignment="1">
      <alignment horizontal="center" vertical="top" wrapText="1"/>
    </xf>
    <xf numFmtId="0" fontId="1" fillId="4" borderId="4" xfId="0" applyFont="1" applyFill="1" applyBorder="1" applyAlignment="1">
      <alignment horizontal="center" vertical="top" wrapText="1"/>
    </xf>
    <xf numFmtId="4" fontId="2" fillId="5" borderId="2" xfId="0" applyNumberFormat="1" applyFont="1" applyFill="1" applyBorder="1" applyAlignment="1">
      <alignment horizontal="center" vertical="top" wrapText="1"/>
    </xf>
    <xf numFmtId="0" fontId="1" fillId="0" borderId="4" xfId="0" applyFont="1" applyFill="1" applyBorder="1" applyAlignment="1">
      <alignment horizontal="center" vertical="top" wrapText="1"/>
    </xf>
    <xf numFmtId="0" fontId="3" fillId="2" borderId="2" xfId="0" applyFont="1" applyFill="1" applyBorder="1" applyAlignment="1">
      <alignment vertical="center" wrapText="1"/>
    </xf>
    <xf numFmtId="4" fontId="5" fillId="2" borderId="2" xfId="0" applyNumberFormat="1" applyFont="1" applyFill="1" applyBorder="1" applyAlignment="1">
      <alignment horizontal="center" vertical="center" wrapText="1"/>
    </xf>
    <xf numFmtId="4" fontId="2" fillId="4" borderId="4" xfId="0" applyNumberFormat="1" applyFont="1" applyFill="1" applyBorder="1" applyAlignment="1">
      <alignment horizontal="center" vertical="top" wrapText="1"/>
    </xf>
    <xf numFmtId="4" fontId="2" fillId="4" borderId="2" xfId="0" applyNumberFormat="1" applyFont="1" applyFill="1" applyBorder="1" applyAlignment="1">
      <alignment horizontal="center" vertical="justify" wrapText="1"/>
    </xf>
    <xf numFmtId="4" fontId="2" fillId="4" borderId="2" xfId="0" applyNumberFormat="1" applyFont="1" applyFill="1" applyBorder="1" applyAlignment="1">
      <alignment horizontal="center" vertical="top" wrapText="1"/>
    </xf>
    <xf numFmtId="0" fontId="4" fillId="0" borderId="4" xfId="0" applyFont="1" applyBorder="1" applyAlignment="1">
      <alignment horizontal="center" vertical="top" wrapText="1"/>
    </xf>
    <xf numFmtId="0" fontId="4" fillId="4" borderId="4" xfId="0" applyFont="1" applyFill="1" applyBorder="1" applyAlignment="1">
      <alignment horizontal="center" vertical="top" wrapText="1"/>
    </xf>
    <xf numFmtId="0" fontId="4" fillId="4" borderId="2" xfId="0" applyFont="1" applyFill="1" applyBorder="1" applyAlignment="1">
      <alignment horizontal="center" vertical="top" wrapText="1"/>
    </xf>
    <xf numFmtId="4" fontId="2" fillId="4" borderId="3" xfId="0" applyNumberFormat="1" applyFont="1" applyFill="1" applyBorder="1" applyAlignment="1">
      <alignment horizontal="center" vertical="top" wrapText="1"/>
    </xf>
    <xf numFmtId="0" fontId="1" fillId="4" borderId="2" xfId="0" applyFont="1" applyFill="1" applyBorder="1" applyAlignment="1">
      <alignment horizontal="center" vertical="top" wrapText="1"/>
    </xf>
    <xf numFmtId="4" fontId="6" fillId="4" borderId="2" xfId="0" applyNumberFormat="1" applyFont="1" applyFill="1" applyBorder="1" applyAlignment="1">
      <alignment horizontal="center" vertical="top" wrapText="1"/>
    </xf>
    <xf numFmtId="0" fontId="3" fillId="0" borderId="8" xfId="0" applyFont="1" applyFill="1" applyBorder="1" applyAlignment="1">
      <alignment vertical="top" wrapText="1"/>
    </xf>
    <xf numFmtId="4" fontId="6" fillId="0" borderId="2" xfId="0" applyNumberFormat="1" applyFont="1" applyFill="1" applyBorder="1" applyAlignment="1">
      <alignment horizontal="center" vertical="top" wrapText="1"/>
    </xf>
    <xf numFmtId="0" fontId="3" fillId="0" borderId="10" xfId="0" applyFont="1" applyFill="1" applyBorder="1" applyAlignment="1">
      <alignment horizontal="left" vertical="top" wrapText="1"/>
    </xf>
    <xf numFmtId="4" fontId="6" fillId="0" borderId="5" xfId="0" applyNumberFormat="1" applyFont="1" applyFill="1" applyBorder="1" applyAlignment="1">
      <alignment horizontal="center" vertical="top" wrapText="1"/>
    </xf>
    <xf numFmtId="4" fontId="2" fillId="0" borderId="4" xfId="0" applyNumberFormat="1" applyFont="1" applyFill="1" applyBorder="1" applyAlignment="1">
      <alignment horizontal="center" vertical="top" wrapText="1"/>
    </xf>
    <xf numFmtId="0" fontId="4" fillId="0" borderId="4" xfId="0" applyFont="1" applyFill="1" applyBorder="1" applyAlignment="1">
      <alignment horizontal="center" vertical="top" wrapText="1"/>
    </xf>
    <xf numFmtId="4" fontId="2" fillId="6" borderId="4" xfId="0" applyNumberFormat="1" applyFont="1" applyFill="1" applyBorder="1" applyAlignment="1">
      <alignment horizontal="center" vertical="top" wrapText="1"/>
    </xf>
    <xf numFmtId="4" fontId="6" fillId="6" borderId="2" xfId="0" applyNumberFormat="1" applyFont="1" applyFill="1" applyBorder="1" applyAlignment="1">
      <alignment horizontal="center" vertical="top" wrapText="1"/>
    </xf>
    <xf numFmtId="0" fontId="3" fillId="6" borderId="1" xfId="0" applyFont="1" applyFill="1" applyBorder="1" applyAlignment="1">
      <alignment vertical="top" wrapText="1"/>
    </xf>
    <xf numFmtId="0" fontId="4" fillId="0" borderId="2" xfId="0" applyFont="1" applyFill="1" applyBorder="1" applyAlignment="1">
      <alignment horizontal="center" vertical="top" wrapText="1"/>
    </xf>
    <xf numFmtId="4" fontId="5" fillId="7" borderId="2" xfId="0" applyNumberFormat="1" applyFont="1" applyFill="1" applyBorder="1" applyAlignment="1">
      <alignment horizontal="center" vertical="center" wrapText="1"/>
    </xf>
    <xf numFmtId="0" fontId="4" fillId="6" borderId="4" xfId="0" applyFont="1" applyFill="1" applyBorder="1" applyAlignment="1">
      <alignment horizontal="center" vertical="top" wrapText="1"/>
    </xf>
    <xf numFmtId="0" fontId="8" fillId="0" borderId="3" xfId="0" applyFont="1" applyFill="1" applyBorder="1" applyAlignment="1">
      <alignment horizontal="center" vertical="center" wrapText="1"/>
    </xf>
    <xf numFmtId="0" fontId="3" fillId="6" borderId="10" xfId="0" applyFont="1" applyFill="1" applyBorder="1" applyAlignment="1">
      <alignment horizontal="left" vertical="top" wrapText="1"/>
    </xf>
    <xf numFmtId="0" fontId="1" fillId="6" borderId="2" xfId="0" applyFont="1" applyFill="1" applyBorder="1" applyAlignment="1">
      <alignment horizontal="center" vertical="top" wrapText="1"/>
    </xf>
    <xf numFmtId="4" fontId="2" fillId="6" borderId="2" xfId="0" applyNumberFormat="1" applyFont="1" applyFill="1" applyBorder="1" applyAlignment="1">
      <alignment horizontal="center" vertical="top" wrapText="1"/>
    </xf>
    <xf numFmtId="4" fontId="6" fillId="4" borderId="4" xfId="0" applyNumberFormat="1" applyFont="1" applyFill="1" applyBorder="1" applyAlignment="1">
      <alignment horizontal="center" vertical="top" wrapText="1"/>
    </xf>
    <xf numFmtId="0" fontId="1" fillId="4" borderId="1" xfId="0" applyFont="1" applyFill="1" applyBorder="1" applyAlignment="1">
      <alignment vertical="top" wrapText="1"/>
    </xf>
    <xf numFmtId="0" fontId="4" fillId="6" borderId="5" xfId="0" applyFont="1" applyFill="1" applyBorder="1" applyAlignment="1">
      <alignment horizontal="center" vertical="top" wrapText="1"/>
    </xf>
    <xf numFmtId="4" fontId="6" fillId="6" borderId="3" xfId="0" applyNumberFormat="1" applyFont="1" applyFill="1" applyBorder="1" applyAlignment="1">
      <alignment horizontal="center" vertical="center" wrapText="1"/>
    </xf>
    <xf numFmtId="0" fontId="3" fillId="0" borderId="4" xfId="0" applyFont="1" applyFill="1" applyBorder="1" applyAlignment="1">
      <alignment horizontal="left" vertical="top" wrapText="1"/>
    </xf>
    <xf numFmtId="0" fontId="1" fillId="6" borderId="1" xfId="0" applyFont="1" applyFill="1" applyBorder="1" applyAlignment="1">
      <alignment vertical="top" wrapText="1"/>
    </xf>
    <xf numFmtId="4" fontId="2" fillId="6" borderId="2" xfId="0" applyNumberFormat="1" applyFont="1" applyFill="1" applyBorder="1" applyAlignment="1">
      <alignment horizontal="center" vertical="justify" wrapText="1"/>
    </xf>
    <xf numFmtId="0" fontId="1" fillId="0" borderId="2" xfId="0" applyFont="1" applyFill="1" applyBorder="1" applyAlignment="1">
      <alignment horizontal="center" vertical="top" wrapText="1"/>
    </xf>
    <xf numFmtId="4" fontId="6" fillId="6" borderId="4" xfId="0" applyNumberFormat="1" applyFont="1" applyFill="1" applyBorder="1" applyAlignment="1">
      <alignment horizontal="center" vertical="top" wrapText="1"/>
    </xf>
    <xf numFmtId="4" fontId="6" fillId="6" borderId="3" xfId="0" applyNumberFormat="1" applyFont="1" applyFill="1" applyBorder="1" applyAlignment="1">
      <alignment horizontal="center" vertical="top" wrapText="1"/>
    </xf>
    <xf numFmtId="0" fontId="4" fillId="6" borderId="2" xfId="0" applyFont="1" applyFill="1" applyBorder="1" applyAlignment="1">
      <alignment horizontal="center" vertical="top" wrapText="1"/>
    </xf>
    <xf numFmtId="0" fontId="1" fillId="6" borderId="4" xfId="0" applyFont="1" applyFill="1" applyBorder="1" applyAlignment="1">
      <alignment horizontal="center" vertical="top" wrapText="1"/>
    </xf>
    <xf numFmtId="4" fontId="2" fillId="6" borderId="10" xfId="0" applyNumberFormat="1" applyFont="1" applyFill="1" applyBorder="1" applyAlignment="1">
      <alignment horizontal="center" vertical="top" wrapText="1"/>
    </xf>
    <xf numFmtId="4" fontId="6" fillId="9" borderId="2" xfId="0" applyNumberFormat="1" applyFont="1" applyFill="1" applyBorder="1" applyAlignment="1">
      <alignment horizontal="center" vertical="top" wrapText="1"/>
    </xf>
    <xf numFmtId="4" fontId="6" fillId="9" borderId="3" xfId="0" applyNumberFormat="1" applyFont="1" applyFill="1" applyBorder="1" applyAlignment="1">
      <alignment horizontal="center" vertical="top" wrapText="1"/>
    </xf>
    <xf numFmtId="4" fontId="6" fillId="6" borderId="10" xfId="0" applyNumberFormat="1" applyFont="1" applyFill="1" applyBorder="1" applyAlignment="1">
      <alignment horizontal="center" vertical="top" wrapText="1"/>
    </xf>
    <xf numFmtId="0" fontId="4" fillId="4" borderId="1" xfId="0" applyFont="1" applyFill="1" applyBorder="1" applyAlignment="1">
      <alignment horizontal="center" vertical="top" wrapText="1"/>
    </xf>
    <xf numFmtId="4" fontId="2" fillId="5" borderId="3" xfId="0" applyNumberFormat="1" applyFont="1" applyFill="1" applyBorder="1" applyAlignment="1">
      <alignment horizontal="center" vertical="top" wrapText="1"/>
    </xf>
    <xf numFmtId="4" fontId="6" fillId="0" borderId="23"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4" fontId="6" fillId="0" borderId="2" xfId="0" applyNumberFormat="1" applyFont="1" applyFill="1" applyBorder="1" applyAlignment="1">
      <alignment horizontal="center" vertical="center" wrapText="1"/>
    </xf>
    <xf numFmtId="4" fontId="6" fillId="0" borderId="4" xfId="0" applyNumberFormat="1" applyFont="1" applyFill="1" applyBorder="1" applyAlignment="1">
      <alignment horizontal="center" vertical="top" wrapText="1"/>
    </xf>
    <xf numFmtId="0" fontId="1" fillId="0" borderId="1" xfId="0" applyFont="1" applyFill="1" applyBorder="1" applyAlignment="1">
      <alignment vertical="top" wrapText="1"/>
    </xf>
    <xf numFmtId="4" fontId="2" fillId="8" borderId="2" xfId="0" applyNumberFormat="1" applyFont="1" applyFill="1" applyBorder="1" applyAlignment="1">
      <alignment horizontal="center" vertical="top" wrapText="1"/>
    </xf>
    <xf numFmtId="4" fontId="6" fillId="8" borderId="2" xfId="0" applyNumberFormat="1" applyFont="1" applyFill="1" applyBorder="1" applyAlignment="1">
      <alignment horizontal="center" vertical="top" wrapText="1"/>
    </xf>
    <xf numFmtId="0" fontId="1" fillId="8" borderId="4" xfId="0" applyFont="1" applyFill="1" applyBorder="1" applyAlignment="1">
      <alignment horizontal="center" vertical="top" wrapText="1"/>
    </xf>
    <xf numFmtId="4" fontId="6" fillId="6" borderId="5" xfId="0" applyNumberFormat="1" applyFont="1" applyFill="1" applyBorder="1" applyAlignment="1">
      <alignment horizontal="center" vertical="top" wrapText="1"/>
    </xf>
    <xf numFmtId="0" fontId="1" fillId="6" borderId="5" xfId="0" applyFont="1" applyFill="1" applyBorder="1" applyAlignment="1">
      <alignment horizontal="center" vertical="top" wrapText="1"/>
    </xf>
    <xf numFmtId="2" fontId="6" fillId="6" borderId="4" xfId="0" applyNumberFormat="1" applyFont="1" applyFill="1" applyBorder="1" applyAlignment="1">
      <alignment horizontal="center" vertical="top" wrapText="1"/>
    </xf>
    <xf numFmtId="0" fontId="3" fillId="2" borderId="47" xfId="0" applyFont="1" applyFill="1" applyBorder="1" applyAlignment="1">
      <alignment vertical="center" wrapText="1"/>
    </xf>
    <xf numFmtId="0" fontId="3" fillId="2" borderId="38" xfId="0" applyFont="1" applyFill="1" applyBorder="1" applyAlignment="1">
      <alignment vertical="center" wrapText="1"/>
    </xf>
    <xf numFmtId="4" fontId="6" fillId="4" borderId="11" xfId="0" applyNumberFormat="1" applyFont="1" applyFill="1" applyBorder="1" applyAlignment="1">
      <alignment horizontal="center" vertical="top" wrapText="1"/>
    </xf>
    <xf numFmtId="0" fontId="4" fillId="0" borderId="1" xfId="0" applyFont="1" applyFill="1" applyBorder="1" applyAlignment="1">
      <alignment horizontal="center" vertical="top" wrapText="1"/>
    </xf>
    <xf numFmtId="4" fontId="6" fillId="0" borderId="3" xfId="0" applyNumberFormat="1" applyFont="1" applyFill="1" applyBorder="1" applyAlignment="1">
      <alignment horizontal="center" vertical="top" wrapText="1"/>
    </xf>
    <xf numFmtId="4" fontId="6" fillId="10" borderId="4" xfId="0" applyNumberFormat="1" applyFont="1" applyFill="1" applyBorder="1" applyAlignment="1">
      <alignment horizontal="center" vertical="top" wrapText="1"/>
    </xf>
    <xf numFmtId="0" fontId="4" fillId="10" borderId="18" xfId="0" applyFont="1" applyFill="1" applyBorder="1" applyAlignment="1">
      <alignment horizontal="center" vertical="top" wrapText="1"/>
    </xf>
    <xf numFmtId="4" fontId="2" fillId="8" borderId="3" xfId="0" applyNumberFormat="1" applyFont="1" applyFill="1" applyBorder="1" applyAlignment="1">
      <alignment horizontal="center" vertical="top" wrapText="1"/>
    </xf>
    <xf numFmtId="4" fontId="2" fillId="0" borderId="3" xfId="0" applyNumberFormat="1" applyFont="1" applyFill="1" applyBorder="1" applyAlignment="1">
      <alignment horizontal="center" vertical="top" wrapText="1"/>
    </xf>
    <xf numFmtId="0" fontId="4" fillId="6" borderId="18" xfId="0" applyFont="1" applyFill="1" applyBorder="1" applyAlignment="1">
      <alignment horizontal="center" vertical="top" wrapText="1"/>
    </xf>
    <xf numFmtId="0" fontId="4" fillId="11" borderId="2" xfId="0" applyFont="1" applyFill="1" applyBorder="1" applyAlignment="1">
      <alignment horizontal="center" vertical="top" wrapText="1"/>
    </xf>
    <xf numFmtId="4" fontId="2" fillId="6" borderId="20" xfId="0" applyNumberFormat="1" applyFont="1" applyFill="1" applyBorder="1" applyAlignment="1">
      <alignment horizontal="center" vertical="top" wrapText="1"/>
    </xf>
    <xf numFmtId="4" fontId="2" fillId="6" borderId="23" xfId="0" applyNumberFormat="1" applyFont="1" applyFill="1" applyBorder="1" applyAlignment="1">
      <alignment horizontal="center" vertical="top" wrapText="1"/>
    </xf>
    <xf numFmtId="0" fontId="1" fillId="4" borderId="57" xfId="0" applyFont="1" applyFill="1" applyBorder="1" applyAlignment="1">
      <alignment horizontal="center" vertical="top" wrapText="1"/>
    </xf>
    <xf numFmtId="4" fontId="6" fillId="0" borderId="3" xfId="0" applyNumberFormat="1" applyFont="1" applyFill="1" applyBorder="1" applyAlignment="1">
      <alignment horizontal="center" vertical="center" wrapText="1"/>
    </xf>
    <xf numFmtId="2" fontId="6" fillId="0" borderId="3" xfId="0" applyNumberFormat="1" applyFont="1" applyFill="1" applyBorder="1" applyAlignment="1">
      <alignment horizontal="center" vertical="center" wrapText="1"/>
    </xf>
    <xf numFmtId="0" fontId="6" fillId="0" borderId="0" xfId="0" applyFont="1"/>
    <xf numFmtId="0" fontId="11" fillId="0" borderId="0" xfId="0" applyFont="1"/>
    <xf numFmtId="0" fontId="5" fillId="6" borderId="0" xfId="0" applyFont="1" applyFill="1" applyBorder="1" applyAlignment="1">
      <alignment horizontal="left" vertical="center"/>
    </xf>
    <xf numFmtId="4" fontId="2" fillId="6" borderId="2" xfId="0" applyNumberFormat="1" applyFont="1" applyFill="1" applyBorder="1" applyAlignment="1">
      <alignment horizontal="center" vertical="center" wrapText="1"/>
    </xf>
    <xf numFmtId="0" fontId="3" fillId="6" borderId="13" xfId="0" applyFont="1" applyFill="1" applyBorder="1" applyAlignment="1">
      <alignment vertical="top" wrapText="1"/>
    </xf>
    <xf numFmtId="0" fontId="13" fillId="0" borderId="0" xfId="0" applyFont="1"/>
    <xf numFmtId="0" fontId="3" fillId="6" borderId="12" xfId="0" applyFont="1" applyFill="1" applyBorder="1" applyAlignment="1">
      <alignment vertical="top" wrapText="1"/>
    </xf>
    <xf numFmtId="0" fontId="7" fillId="6" borderId="3" xfId="0" applyFont="1" applyFill="1" applyBorder="1" applyAlignment="1">
      <alignment vertical="center" wrapText="1"/>
    </xf>
    <xf numFmtId="49" fontId="5" fillId="0" borderId="36" xfId="0" applyNumberFormat="1" applyFont="1" applyBorder="1" applyAlignment="1">
      <alignment horizontal="right" vertical="center" wrapText="1"/>
    </xf>
    <xf numFmtId="0" fontId="1" fillId="0" borderId="51" xfId="0" applyFont="1" applyBorder="1" applyAlignment="1">
      <alignment horizontal="center" vertical="center" wrapText="1"/>
    </xf>
    <xf numFmtId="0" fontId="1" fillId="0" borderId="52"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32" xfId="0" applyFont="1" applyBorder="1" applyAlignment="1">
      <alignment horizontal="center" vertical="center" wrapText="1"/>
    </xf>
    <xf numFmtId="0" fontId="3" fillId="0" borderId="8" xfId="0" applyFont="1" applyFill="1" applyBorder="1" applyAlignment="1">
      <alignment vertical="center" wrapText="1"/>
    </xf>
    <xf numFmtId="0" fontId="7" fillId="0" borderId="8" xfId="0" applyFont="1" applyFill="1" applyBorder="1" applyAlignment="1">
      <alignment vertical="center" wrapText="1"/>
    </xf>
    <xf numFmtId="0" fontId="3" fillId="0" borderId="3" xfId="0" applyFont="1" applyFill="1" applyBorder="1" applyAlignment="1">
      <alignment vertical="center" wrapText="1"/>
    </xf>
    <xf numFmtId="0" fontId="7" fillId="0" borderId="3" xfId="0" applyFont="1" applyFill="1" applyBorder="1" applyAlignment="1">
      <alignment vertical="center" wrapText="1"/>
    </xf>
    <xf numFmtId="0" fontId="3" fillId="10" borderId="1" xfId="0" applyFont="1" applyFill="1" applyBorder="1" applyAlignment="1">
      <alignment vertical="center" wrapText="1"/>
    </xf>
    <xf numFmtId="0" fontId="7" fillId="10" borderId="1" xfId="0" applyFont="1" applyFill="1" applyBorder="1" applyAlignment="1">
      <alignment horizontal="center" vertical="center" wrapText="1"/>
    </xf>
    <xf numFmtId="4" fontId="6" fillId="10" borderId="2" xfId="0" applyNumberFormat="1" applyFont="1" applyFill="1" applyBorder="1" applyAlignment="1">
      <alignment horizontal="center" vertical="center" wrapText="1"/>
    </xf>
    <xf numFmtId="49" fontId="1" fillId="10" borderId="26" xfId="0" applyNumberFormat="1" applyFont="1" applyFill="1" applyBorder="1" applyAlignment="1">
      <alignment vertical="center" wrapText="1"/>
    </xf>
    <xf numFmtId="0" fontId="3" fillId="10" borderId="8" xfId="0" applyFont="1" applyFill="1" applyBorder="1" applyAlignment="1">
      <alignment vertical="center" wrapText="1"/>
    </xf>
    <xf numFmtId="0" fontId="7" fillId="10" borderId="8" xfId="0" applyFont="1" applyFill="1" applyBorder="1" applyAlignment="1">
      <alignment vertical="center" wrapText="1"/>
    </xf>
    <xf numFmtId="0" fontId="4" fillId="10" borderId="2" xfId="0" applyFont="1" applyFill="1" applyBorder="1" applyAlignment="1">
      <alignment horizontal="center" vertical="center" wrapText="1"/>
    </xf>
    <xf numFmtId="49" fontId="3" fillId="10" borderId="39" xfId="0" applyNumberFormat="1" applyFont="1" applyFill="1" applyBorder="1" applyAlignment="1">
      <alignment vertical="center" wrapText="1"/>
    </xf>
    <xf numFmtId="0" fontId="3" fillId="10" borderId="3" xfId="0" applyFont="1" applyFill="1" applyBorder="1" applyAlignment="1">
      <alignment vertical="center" wrapText="1"/>
    </xf>
    <xf numFmtId="0" fontId="7" fillId="10" borderId="3" xfId="0" applyFont="1" applyFill="1" applyBorder="1" applyAlignment="1">
      <alignment vertical="center" wrapText="1"/>
    </xf>
    <xf numFmtId="0" fontId="16" fillId="2" borderId="2" xfId="0" applyFont="1" applyFill="1" applyBorder="1" applyAlignment="1">
      <alignment vertical="top" wrapText="1"/>
    </xf>
    <xf numFmtId="4" fontId="5" fillId="2" borderId="2" xfId="0" applyNumberFormat="1" applyFont="1" applyFill="1" applyBorder="1" applyAlignment="1">
      <alignment horizontal="center" wrapText="1"/>
    </xf>
    <xf numFmtId="0" fontId="16" fillId="2" borderId="38" xfId="0" applyFont="1" applyFill="1" applyBorder="1" applyAlignment="1">
      <alignment vertical="top" wrapText="1"/>
    </xf>
    <xf numFmtId="0" fontId="3" fillId="0" borderId="1" xfId="0" applyFont="1" applyFill="1" applyBorder="1" applyAlignment="1">
      <alignment vertical="center" wrapText="1"/>
    </xf>
    <xf numFmtId="4" fontId="6" fillId="6" borderId="2" xfId="0" applyNumberFormat="1" applyFont="1" applyFill="1" applyBorder="1" applyAlignment="1">
      <alignment horizontal="center" vertical="center" wrapText="1"/>
    </xf>
    <xf numFmtId="0" fontId="4" fillId="6" borderId="2" xfId="0" applyFont="1" applyFill="1" applyBorder="1" applyAlignment="1">
      <alignment horizontal="center" vertical="center" wrapText="1"/>
    </xf>
    <xf numFmtId="0" fontId="3" fillId="0" borderId="1" xfId="0" applyFont="1" applyFill="1" applyBorder="1" applyAlignment="1">
      <alignment vertical="top" wrapText="1"/>
    </xf>
    <xf numFmtId="0" fontId="11" fillId="0" borderId="1" xfId="0" applyFont="1" applyFill="1" applyBorder="1" applyAlignment="1">
      <alignment vertical="top" wrapText="1"/>
    </xf>
    <xf numFmtId="49" fontId="1" fillId="0" borderId="1" xfId="0" applyNumberFormat="1" applyFont="1" applyFill="1" applyBorder="1" applyAlignment="1">
      <alignment vertical="top" wrapText="1"/>
    </xf>
    <xf numFmtId="0" fontId="3" fillId="0" borderId="3" xfId="0" applyFont="1" applyFill="1" applyBorder="1" applyAlignment="1">
      <alignment vertical="top" wrapText="1"/>
    </xf>
    <xf numFmtId="0" fontId="11" fillId="0" borderId="8" xfId="0" applyFont="1" applyFill="1" applyBorder="1" applyAlignment="1">
      <alignment vertical="top" wrapText="1"/>
    </xf>
    <xf numFmtId="0" fontId="1" fillId="0" borderId="3" xfId="0" applyFont="1" applyFill="1" applyBorder="1" applyAlignment="1">
      <alignment vertical="top" wrapText="1"/>
    </xf>
    <xf numFmtId="49" fontId="1" fillId="0" borderId="3" xfId="0" applyNumberFormat="1" applyFont="1" applyFill="1" applyBorder="1" applyAlignment="1">
      <alignment vertical="top" wrapText="1"/>
    </xf>
    <xf numFmtId="0" fontId="3" fillId="10" borderId="1" xfId="0" applyFont="1" applyFill="1" applyBorder="1" applyAlignment="1">
      <alignment vertical="top" wrapText="1"/>
    </xf>
    <xf numFmtId="0" fontId="11" fillId="10" borderId="1" xfId="0" applyFont="1" applyFill="1" applyBorder="1" applyAlignment="1">
      <alignment horizontal="center" vertical="top" wrapText="1"/>
    </xf>
    <xf numFmtId="4" fontId="6" fillId="10" borderId="2" xfId="0" applyNumberFormat="1" applyFont="1" applyFill="1" applyBorder="1" applyAlignment="1">
      <alignment horizontal="center" vertical="top" wrapText="1"/>
    </xf>
    <xf numFmtId="0" fontId="1" fillId="10" borderId="1" xfId="0" applyFont="1" applyFill="1" applyBorder="1" applyAlignment="1">
      <alignment vertical="top" wrapText="1"/>
    </xf>
    <xf numFmtId="49" fontId="1" fillId="10" borderId="1" xfId="0" applyNumberFormat="1" applyFont="1" applyFill="1" applyBorder="1" applyAlignment="1">
      <alignment horizontal="center" vertical="top" wrapText="1"/>
    </xf>
    <xf numFmtId="0" fontId="3" fillId="10" borderId="3" xfId="0" applyFont="1" applyFill="1" applyBorder="1" applyAlignment="1">
      <alignment vertical="top" wrapText="1"/>
    </xf>
    <xf numFmtId="0" fontId="11" fillId="10" borderId="8" xfId="0" applyFont="1" applyFill="1" applyBorder="1" applyAlignment="1">
      <alignment vertical="top" wrapText="1"/>
    </xf>
    <xf numFmtId="49" fontId="1" fillId="10" borderId="3" xfId="0" applyNumberFormat="1" applyFont="1" applyFill="1" applyBorder="1" applyAlignment="1">
      <alignment vertical="top" wrapText="1"/>
    </xf>
    <xf numFmtId="0" fontId="1" fillId="0" borderId="8" xfId="0" applyFont="1" applyFill="1" applyBorder="1" applyAlignment="1">
      <alignment vertical="top" wrapText="1"/>
    </xf>
    <xf numFmtId="49" fontId="1" fillId="0" borderId="8" xfId="0" applyNumberFormat="1" applyFont="1" applyFill="1" applyBorder="1" applyAlignment="1">
      <alignment vertical="top" wrapText="1"/>
    </xf>
    <xf numFmtId="49" fontId="1" fillId="0" borderId="39" xfId="0" applyNumberFormat="1" applyFont="1" applyFill="1" applyBorder="1" applyAlignment="1">
      <alignment vertical="top" wrapText="1"/>
    </xf>
    <xf numFmtId="0" fontId="11" fillId="0" borderId="3" xfId="0" applyFont="1" applyFill="1" applyBorder="1" applyAlignment="1">
      <alignment vertical="top" wrapText="1"/>
    </xf>
    <xf numFmtId="0" fontId="3" fillId="0" borderId="10" xfId="0" applyFont="1" applyFill="1" applyBorder="1" applyAlignment="1">
      <alignment vertical="center" wrapText="1"/>
    </xf>
    <xf numFmtId="0" fontId="11" fillId="0" borderId="18" xfId="0" applyFont="1" applyFill="1" applyBorder="1" applyAlignment="1">
      <alignment vertical="center" wrapText="1"/>
    </xf>
    <xf numFmtId="0" fontId="1" fillId="0" borderId="17" xfId="0" applyFont="1" applyFill="1" applyBorder="1" applyAlignment="1">
      <alignment vertical="top" wrapText="1"/>
    </xf>
    <xf numFmtId="49" fontId="1" fillId="0" borderId="17" xfId="0" applyNumberFormat="1" applyFont="1" applyFill="1" applyBorder="1" applyAlignment="1">
      <alignment vertical="top" wrapText="1"/>
    </xf>
    <xf numFmtId="49" fontId="1" fillId="0" borderId="28" xfId="0" applyNumberFormat="1" applyFont="1" applyFill="1" applyBorder="1" applyAlignment="1">
      <alignment vertical="top" wrapText="1"/>
    </xf>
    <xf numFmtId="0" fontId="11" fillId="9" borderId="8" xfId="0" applyFont="1" applyFill="1" applyBorder="1" applyAlignment="1">
      <alignment horizontal="center" vertical="top" wrapText="1"/>
    </xf>
    <xf numFmtId="49" fontId="1" fillId="9" borderId="8" xfId="0" applyNumberFormat="1" applyFont="1" applyFill="1" applyBorder="1" applyAlignment="1">
      <alignment horizontal="center" vertical="center" wrapText="1"/>
    </xf>
    <xf numFmtId="49" fontId="1" fillId="9" borderId="39" xfId="0" applyNumberFormat="1" applyFont="1" applyFill="1" applyBorder="1" applyAlignment="1">
      <alignment horizontal="left" vertical="top" wrapText="1"/>
    </xf>
    <xf numFmtId="0" fontId="11" fillId="9" borderId="3" xfId="0" applyFont="1" applyFill="1" applyBorder="1" applyAlignment="1">
      <alignment horizontal="center" vertical="top" wrapText="1"/>
    </xf>
    <xf numFmtId="0" fontId="4" fillId="9" borderId="2" xfId="0" applyFont="1" applyFill="1" applyBorder="1" applyAlignment="1">
      <alignment horizontal="center" vertical="center" wrapText="1"/>
    </xf>
    <xf numFmtId="49" fontId="1" fillId="9" borderId="3" xfId="0" applyNumberFormat="1" applyFont="1" applyFill="1" applyBorder="1" applyAlignment="1">
      <alignment horizontal="center" vertical="center" wrapText="1"/>
    </xf>
    <xf numFmtId="49" fontId="1" fillId="9" borderId="25" xfId="0" applyNumberFormat="1" applyFont="1" applyFill="1" applyBorder="1" applyAlignment="1">
      <alignment vertical="center" wrapText="1"/>
    </xf>
    <xf numFmtId="0" fontId="11" fillId="9" borderId="1" xfId="0" applyFont="1" applyFill="1" applyBorder="1" applyAlignment="1">
      <alignment horizontal="center" vertical="top" wrapText="1"/>
    </xf>
    <xf numFmtId="49" fontId="1" fillId="9" borderId="1" xfId="0" applyNumberFormat="1" applyFont="1" applyFill="1" applyBorder="1" applyAlignment="1">
      <alignment horizontal="center" vertical="center" wrapText="1"/>
    </xf>
    <xf numFmtId="49" fontId="1" fillId="9" borderId="26" xfId="0" applyNumberFormat="1" applyFont="1" applyFill="1" applyBorder="1" applyAlignment="1">
      <alignment horizontal="left" vertical="center" wrapText="1"/>
    </xf>
    <xf numFmtId="0" fontId="11" fillId="9" borderId="17" xfId="0" applyFont="1" applyFill="1" applyBorder="1" applyAlignment="1">
      <alignment horizontal="center" vertical="top" wrapText="1"/>
    </xf>
    <xf numFmtId="0" fontId="4" fillId="9" borderId="18" xfId="0" applyFont="1" applyFill="1" applyBorder="1" applyAlignment="1">
      <alignment horizontal="center" vertical="center" wrapText="1"/>
    </xf>
    <xf numFmtId="49" fontId="1" fillId="9" borderId="17" xfId="0" applyNumberFormat="1" applyFont="1" applyFill="1" applyBorder="1" applyAlignment="1">
      <alignment horizontal="center" vertical="center" wrapText="1"/>
    </xf>
    <xf numFmtId="49" fontId="1" fillId="9" borderId="28" xfId="0" applyNumberFormat="1" applyFont="1" applyFill="1" applyBorder="1" applyAlignment="1">
      <alignment vertical="center" wrapText="1"/>
    </xf>
    <xf numFmtId="0" fontId="3" fillId="0" borderId="21" xfId="0" applyFont="1" applyFill="1" applyBorder="1" applyAlignment="1">
      <alignment vertical="center" wrapText="1"/>
    </xf>
    <xf numFmtId="0" fontId="11" fillId="0" borderId="21" xfId="0" applyFont="1" applyFill="1" applyBorder="1" applyAlignment="1">
      <alignment horizontal="center" vertical="top" wrapText="1"/>
    </xf>
    <xf numFmtId="49" fontId="1" fillId="0" borderId="54" xfId="0" applyNumberFormat="1" applyFont="1" applyFill="1" applyBorder="1" applyAlignment="1">
      <alignment horizontal="center" vertical="center" wrapText="1"/>
    </xf>
    <xf numFmtId="49" fontId="12" fillId="0" borderId="25" xfId="0" applyNumberFormat="1" applyFont="1" applyFill="1" applyBorder="1" applyAlignment="1">
      <alignment horizontal="center" vertical="center" wrapText="1"/>
    </xf>
    <xf numFmtId="0" fontId="11" fillId="0" borderId="17" xfId="0" applyFont="1" applyFill="1" applyBorder="1" applyAlignment="1">
      <alignment horizontal="center" vertical="center" wrapText="1"/>
    </xf>
    <xf numFmtId="0" fontId="4" fillId="0" borderId="18" xfId="0" applyFont="1" applyFill="1" applyBorder="1" applyAlignment="1">
      <alignment horizontal="center" vertical="center" wrapText="1"/>
    </xf>
    <xf numFmtId="49" fontId="1" fillId="0" borderId="28" xfId="0" applyNumberFormat="1" applyFont="1" applyFill="1" applyBorder="1" applyAlignment="1">
      <alignment horizontal="center" vertical="center" wrapText="1"/>
    </xf>
    <xf numFmtId="0" fontId="3" fillId="2" borderId="33" xfId="0" applyFont="1" applyFill="1" applyBorder="1" applyAlignment="1">
      <alignment vertical="center" wrapText="1"/>
    </xf>
    <xf numFmtId="0" fontId="3" fillId="2" borderId="34" xfId="0" applyFont="1" applyFill="1" applyBorder="1" applyAlignment="1">
      <alignment vertical="center" wrapText="1"/>
    </xf>
    <xf numFmtId="0" fontId="16" fillId="2" borderId="34" xfId="0" applyFont="1" applyFill="1" applyBorder="1" applyAlignment="1">
      <alignment vertical="top" wrapText="1"/>
    </xf>
    <xf numFmtId="4" fontId="5" fillId="2" borderId="34" xfId="0" applyNumberFormat="1" applyFont="1" applyFill="1" applyBorder="1" applyAlignment="1">
      <alignment horizontal="center" vertical="center" wrapText="1"/>
    </xf>
    <xf numFmtId="0" fontId="16" fillId="2" borderId="17" xfId="0" applyFont="1" applyFill="1" applyBorder="1" applyAlignment="1">
      <alignment vertical="top" wrapText="1"/>
    </xf>
    <xf numFmtId="0" fontId="16" fillId="2" borderId="35" xfId="0" applyFont="1" applyFill="1" applyBorder="1" applyAlignment="1">
      <alignment horizontal="center" vertical="top" wrapText="1"/>
    </xf>
    <xf numFmtId="4" fontId="6" fillId="6" borderId="23" xfId="0" applyNumberFormat="1" applyFont="1" applyFill="1" applyBorder="1" applyAlignment="1">
      <alignment horizontal="center" vertical="top" wrapText="1"/>
    </xf>
    <xf numFmtId="0" fontId="3" fillId="2" borderId="42" xfId="0" applyFont="1" applyFill="1" applyBorder="1" applyAlignment="1">
      <alignment vertical="center" wrapText="1"/>
    </xf>
    <xf numFmtId="0" fontId="3" fillId="2" borderId="18" xfId="0" applyFont="1" applyFill="1" applyBorder="1" applyAlignment="1">
      <alignment vertical="center" wrapText="1"/>
    </xf>
    <xf numFmtId="0" fontId="16" fillId="2" borderId="18" xfId="0" applyFont="1" applyFill="1" applyBorder="1" applyAlignment="1">
      <alignment vertical="top" wrapText="1"/>
    </xf>
    <xf numFmtId="4" fontId="5" fillId="2" borderId="18" xfId="0" applyNumberFormat="1" applyFont="1" applyFill="1" applyBorder="1" applyAlignment="1">
      <alignment horizontal="center" vertical="center" wrapText="1"/>
    </xf>
    <xf numFmtId="0" fontId="16" fillId="2" borderId="40" xfId="0" applyFont="1" applyFill="1" applyBorder="1" applyAlignment="1">
      <alignment vertical="top" wrapText="1"/>
    </xf>
    <xf numFmtId="0" fontId="21" fillId="4" borderId="8" xfId="0" applyFont="1" applyFill="1" applyBorder="1" applyAlignment="1">
      <alignment horizontal="center" vertical="top" wrapText="1"/>
    </xf>
    <xf numFmtId="0" fontId="17" fillId="4" borderId="8" xfId="0" applyFont="1" applyFill="1" applyBorder="1" applyAlignment="1">
      <alignment horizontal="center" vertical="top" wrapText="1"/>
    </xf>
    <xf numFmtId="0" fontId="3" fillId="2" borderId="29" xfId="0" applyFont="1" applyFill="1" applyBorder="1" applyAlignment="1">
      <alignment vertical="center" wrapText="1"/>
    </xf>
    <xf numFmtId="0" fontId="16" fillId="2" borderId="35" xfId="0" applyFont="1" applyFill="1" applyBorder="1" applyAlignment="1">
      <alignment vertical="top" wrapText="1"/>
    </xf>
    <xf numFmtId="0" fontId="3" fillId="0" borderId="1" xfId="0" applyFont="1" applyBorder="1" applyAlignment="1">
      <alignment vertical="top" wrapText="1"/>
    </xf>
    <xf numFmtId="0" fontId="7" fillId="0" borderId="1" xfId="0" applyFont="1" applyBorder="1" applyAlignment="1">
      <alignment horizontal="center" vertical="center" wrapText="1"/>
    </xf>
    <xf numFmtId="0" fontId="3" fillId="0" borderId="3" xfId="0" applyFont="1" applyBorder="1" applyAlignment="1">
      <alignment horizontal="left" vertical="top" wrapText="1"/>
    </xf>
    <xf numFmtId="0" fontId="7" fillId="0" borderId="3" xfId="0" applyFont="1" applyBorder="1" applyAlignment="1">
      <alignment horizontal="center" vertical="center" wrapText="1"/>
    </xf>
    <xf numFmtId="0" fontId="11" fillId="6" borderId="3" xfId="0" applyFont="1" applyFill="1" applyBorder="1" applyAlignment="1">
      <alignment horizontal="center" vertical="center" wrapText="1"/>
    </xf>
    <xf numFmtId="49" fontId="1" fillId="6" borderId="25" xfId="0" applyNumberFormat="1" applyFont="1" applyFill="1" applyBorder="1" applyAlignment="1">
      <alignment vertical="center" wrapText="1"/>
    </xf>
    <xf numFmtId="0" fontId="3" fillId="0" borderId="8" xfId="0" applyFont="1" applyBorder="1" applyAlignment="1">
      <alignment horizontal="left" vertical="top" wrapText="1"/>
    </xf>
    <xf numFmtId="0" fontId="11" fillId="6" borderId="8" xfId="0" applyFont="1" applyFill="1" applyBorder="1" applyAlignment="1">
      <alignment horizontal="center" vertical="center" wrapText="1"/>
    </xf>
    <xf numFmtId="0" fontId="7" fillId="0" borderId="8" xfId="0" applyFont="1" applyBorder="1" applyAlignment="1">
      <alignment horizontal="center" vertical="center" wrapText="1"/>
    </xf>
    <xf numFmtId="0" fontId="1" fillId="0" borderId="27" xfId="0" applyFont="1" applyBorder="1" applyAlignment="1">
      <alignment horizontal="left" vertical="top" wrapText="1"/>
    </xf>
    <xf numFmtId="0" fontId="1" fillId="0" borderId="10" xfId="0" applyFont="1" applyBorder="1" applyAlignment="1">
      <alignment horizontal="left" vertical="top" wrapText="1"/>
    </xf>
    <xf numFmtId="0" fontId="11" fillId="0" borderId="8" xfId="0" applyFont="1" applyBorder="1" applyAlignment="1">
      <alignment horizontal="center" vertical="center" wrapText="1"/>
    </xf>
    <xf numFmtId="49" fontId="1" fillId="0" borderId="25" xfId="0" applyNumberFormat="1" applyFont="1" applyBorder="1" applyAlignment="1">
      <alignment vertical="center" wrapText="1"/>
    </xf>
    <xf numFmtId="0" fontId="3" fillId="6" borderId="27" xfId="0" applyFont="1" applyFill="1" applyBorder="1" applyAlignment="1">
      <alignment horizontal="left" vertical="top" wrapText="1"/>
    </xf>
    <xf numFmtId="0" fontId="11" fillId="0" borderId="27" xfId="0" applyFont="1" applyFill="1" applyBorder="1" applyAlignment="1">
      <alignment vertical="top" wrapText="1"/>
    </xf>
    <xf numFmtId="0" fontId="12" fillId="0" borderId="10" xfId="0" applyFont="1" applyFill="1" applyBorder="1" applyAlignment="1">
      <alignment vertical="top" wrapText="1"/>
    </xf>
    <xf numFmtId="0" fontId="3" fillId="0" borderId="11" xfId="0" applyFont="1" applyBorder="1" applyAlignment="1">
      <alignment horizontal="left" vertical="top" wrapText="1"/>
    </xf>
    <xf numFmtId="0" fontId="1" fillId="0" borderId="3" xfId="0" applyFont="1" applyBorder="1" applyAlignment="1">
      <alignment vertical="center" wrapText="1"/>
    </xf>
    <xf numFmtId="0" fontId="1" fillId="6" borderId="39" xfId="0" applyFont="1" applyFill="1" applyBorder="1" applyAlignment="1">
      <alignment horizontal="center" vertical="center" wrapText="1"/>
    </xf>
    <xf numFmtId="0" fontId="3" fillId="6" borderId="11" xfId="0" applyFont="1" applyFill="1" applyBorder="1" applyAlignment="1">
      <alignment horizontal="left" vertical="top" wrapText="1"/>
    </xf>
    <xf numFmtId="0" fontId="3" fillId="0" borderId="3" xfId="0" applyFont="1" applyBorder="1" applyAlignment="1">
      <alignment vertical="top" wrapText="1"/>
    </xf>
    <xf numFmtId="0" fontId="22" fillId="0" borderId="3" xfId="0" applyFont="1" applyBorder="1" applyAlignment="1">
      <alignment vertical="center" wrapText="1"/>
    </xf>
    <xf numFmtId="0" fontId="1" fillId="0" borderId="1" xfId="0" applyFont="1" applyBorder="1" applyAlignment="1">
      <alignment horizontal="left" vertical="top" wrapText="1"/>
    </xf>
    <xf numFmtId="0" fontId="3" fillId="0" borderId="10" xfId="0" applyFont="1" applyBorder="1" applyAlignment="1">
      <alignment horizontal="left" vertical="top" wrapText="1"/>
    </xf>
    <xf numFmtId="0" fontId="11" fillId="0" borderId="1" xfId="0" applyFont="1" applyBorder="1" applyAlignment="1">
      <alignment horizontal="center" vertical="center" wrapText="1"/>
    </xf>
    <xf numFmtId="0" fontId="1" fillId="0" borderId="3" xfId="0" applyFont="1" applyBorder="1" applyAlignment="1">
      <alignment horizontal="left" vertical="top" wrapText="1"/>
    </xf>
    <xf numFmtId="0" fontId="11" fillId="0" borderId="3" xfId="0" applyFont="1" applyBorder="1" applyAlignment="1">
      <alignment horizontal="center" vertical="center" wrapText="1"/>
    </xf>
    <xf numFmtId="0" fontId="11" fillId="6" borderId="1" xfId="0" applyFont="1" applyFill="1" applyBorder="1" applyAlignment="1">
      <alignment horizontal="center" vertical="center" wrapText="1"/>
    </xf>
    <xf numFmtId="0" fontId="3" fillId="6" borderId="3" xfId="0" applyFont="1" applyFill="1" applyBorder="1" applyAlignment="1">
      <alignment vertical="top" wrapText="1"/>
    </xf>
    <xf numFmtId="0" fontId="11" fillId="6" borderId="3" xfId="0" applyFont="1" applyFill="1" applyBorder="1" applyAlignment="1">
      <alignment vertical="center" wrapText="1"/>
    </xf>
    <xf numFmtId="0" fontId="1" fillId="6" borderId="3" xfId="0" applyFont="1" applyFill="1" applyBorder="1" applyAlignment="1">
      <alignment vertical="top" wrapText="1"/>
    </xf>
    <xf numFmtId="0" fontId="1" fillId="6" borderId="8" xfId="0" applyFont="1" applyFill="1" applyBorder="1" applyAlignment="1">
      <alignment vertical="top" wrapText="1"/>
    </xf>
    <xf numFmtId="0" fontId="7" fillId="6" borderId="8" xfId="0" applyFont="1" applyFill="1" applyBorder="1" applyAlignment="1">
      <alignment vertical="center" wrapText="1"/>
    </xf>
    <xf numFmtId="0" fontId="1" fillId="6" borderId="14" xfId="0" applyFont="1" applyFill="1" applyBorder="1" applyAlignment="1">
      <alignment vertical="top" wrapText="1"/>
    </xf>
    <xf numFmtId="0" fontId="11" fillId="6" borderId="24" xfId="0" applyFont="1" applyFill="1" applyBorder="1" applyAlignment="1">
      <alignment vertical="top" wrapText="1"/>
    </xf>
    <xf numFmtId="0" fontId="13" fillId="6" borderId="36" xfId="0" applyFont="1" applyFill="1" applyBorder="1" applyAlignment="1">
      <alignment horizontal="center" wrapText="1"/>
    </xf>
    <xf numFmtId="0" fontId="13" fillId="6" borderId="36" xfId="0" applyFont="1" applyFill="1" applyBorder="1" applyAlignment="1">
      <alignment wrapText="1"/>
    </xf>
    <xf numFmtId="0" fontId="11" fillId="6" borderId="27" xfId="0" applyFont="1" applyFill="1" applyBorder="1" applyAlignment="1">
      <alignment vertical="top" wrapText="1"/>
    </xf>
    <xf numFmtId="0" fontId="3" fillId="6" borderId="0" xfId="0" applyFont="1" applyFill="1" applyBorder="1" applyAlignment="1">
      <alignment vertical="top" wrapText="1"/>
    </xf>
    <xf numFmtId="0" fontId="1" fillId="6" borderId="8" xfId="0" applyFont="1" applyFill="1" applyBorder="1" applyAlignment="1">
      <alignment horizontal="left" vertical="top" wrapText="1"/>
    </xf>
    <xf numFmtId="0" fontId="23" fillId="6" borderId="14" xfId="0" applyFont="1" applyFill="1" applyBorder="1" applyAlignment="1">
      <alignment vertical="top" wrapText="1"/>
    </xf>
    <xf numFmtId="0" fontId="24" fillId="6" borderId="13" xfId="0" applyFont="1" applyFill="1" applyBorder="1" applyAlignment="1">
      <alignment vertical="top" wrapText="1"/>
    </xf>
    <xf numFmtId="0" fontId="23" fillId="6" borderId="1" xfId="0" applyFont="1" applyFill="1" applyBorder="1" applyAlignment="1">
      <alignment vertical="center" wrapText="1"/>
    </xf>
    <xf numFmtId="0" fontId="8" fillId="6" borderId="1" xfId="0" applyFont="1" applyFill="1" applyBorder="1" applyAlignment="1">
      <alignment horizontal="center" vertical="center" wrapText="1"/>
    </xf>
    <xf numFmtId="0" fontId="23" fillId="6" borderId="24" xfId="0" applyFont="1" applyFill="1" applyBorder="1" applyAlignment="1">
      <alignment vertical="top" wrapText="1"/>
    </xf>
    <xf numFmtId="0" fontId="24" fillId="6" borderId="12" xfId="0" applyFont="1" applyFill="1" applyBorder="1" applyAlignment="1">
      <alignment vertical="top" wrapText="1"/>
    </xf>
    <xf numFmtId="0" fontId="23" fillId="6" borderId="3" xfId="0" applyFont="1" applyFill="1" applyBorder="1" applyAlignment="1">
      <alignment vertical="center" wrapText="1"/>
    </xf>
    <xf numFmtId="0" fontId="8" fillId="6" borderId="3" xfId="0" applyFont="1" applyFill="1" applyBorder="1" applyAlignment="1">
      <alignment horizontal="center" vertical="center" wrapText="1"/>
    </xf>
    <xf numFmtId="0" fontId="3" fillId="0" borderId="0" xfId="0" applyFont="1" applyFill="1" applyBorder="1" applyAlignment="1">
      <alignment horizontal="left" vertical="top" wrapText="1"/>
    </xf>
    <xf numFmtId="0" fontId="11" fillId="0" borderId="3" xfId="0" applyFont="1" applyFill="1" applyBorder="1" applyAlignment="1">
      <alignment vertical="center" wrapText="1"/>
    </xf>
    <xf numFmtId="0" fontId="3" fillId="0" borderId="13" xfId="0" applyFont="1" applyFill="1" applyBorder="1" applyAlignment="1">
      <alignment vertical="top" wrapText="1"/>
    </xf>
    <xf numFmtId="0" fontId="3" fillId="0" borderId="0" xfId="0" applyFont="1" applyFill="1" applyBorder="1" applyAlignment="1">
      <alignment vertical="top" wrapText="1"/>
    </xf>
    <xf numFmtId="0" fontId="3" fillId="6" borderId="8" xfId="0" applyFont="1" applyFill="1" applyBorder="1" applyAlignment="1">
      <alignment vertical="top" wrapText="1"/>
    </xf>
    <xf numFmtId="0" fontId="11" fillId="6" borderId="8" xfId="0" applyFont="1" applyFill="1" applyBorder="1" applyAlignment="1">
      <alignment vertical="center" wrapText="1"/>
    </xf>
    <xf numFmtId="0" fontId="3" fillId="10" borderId="8" xfId="0" applyFont="1" applyFill="1" applyBorder="1" applyAlignment="1">
      <alignment horizontal="left" vertical="top" wrapText="1"/>
    </xf>
    <xf numFmtId="0" fontId="7" fillId="10" borderId="8" xfId="0" applyFont="1" applyFill="1" applyBorder="1" applyAlignment="1">
      <alignment horizontal="center" vertical="center" wrapText="1"/>
    </xf>
    <xf numFmtId="0" fontId="1" fillId="10" borderId="4" xfId="0" applyFont="1" applyFill="1" applyBorder="1" applyAlignment="1">
      <alignment horizontal="center" vertical="center" wrapText="1"/>
    </xf>
    <xf numFmtId="0" fontId="3" fillId="10" borderId="17" xfId="0" applyFont="1" applyFill="1" applyBorder="1" applyAlignment="1">
      <alignment horizontal="left" vertical="top" wrapText="1"/>
    </xf>
    <xf numFmtId="0" fontId="7" fillId="10" borderId="17" xfId="0" applyFont="1" applyFill="1" applyBorder="1" applyAlignment="1">
      <alignment horizontal="center" vertical="center" wrapText="1"/>
    </xf>
    <xf numFmtId="0" fontId="1" fillId="10" borderId="56" xfId="0" applyFont="1" applyFill="1" applyBorder="1" applyAlignment="1">
      <alignment horizontal="center" vertical="center" wrapText="1"/>
    </xf>
    <xf numFmtId="0" fontId="1" fillId="6" borderId="27" xfId="0" applyFont="1" applyFill="1" applyBorder="1" applyAlignment="1">
      <alignment vertical="top" wrapText="1"/>
    </xf>
    <xf numFmtId="0" fontId="1" fillId="6" borderId="24" xfId="0" applyFont="1" applyFill="1" applyBorder="1" applyAlignment="1">
      <alignment vertical="top" wrapText="1"/>
    </xf>
    <xf numFmtId="4" fontId="6" fillId="11" borderId="4" xfId="0" applyNumberFormat="1" applyFont="1" applyFill="1" applyBorder="1" applyAlignment="1">
      <alignment horizontal="center" vertical="top" wrapText="1"/>
    </xf>
    <xf numFmtId="0" fontId="7" fillId="0" borderId="14" xfId="0" applyFont="1" applyFill="1" applyBorder="1" applyAlignment="1">
      <alignment vertical="top" wrapText="1"/>
    </xf>
    <xf numFmtId="0" fontId="11" fillId="0" borderId="1" xfId="0" applyFont="1" applyFill="1" applyBorder="1" applyAlignment="1">
      <alignment horizontal="center" vertical="center" wrapText="1"/>
    </xf>
    <xf numFmtId="0" fontId="11" fillId="0" borderId="24" xfId="0" applyFont="1" applyFill="1" applyBorder="1" applyAlignment="1">
      <alignment vertical="top" wrapText="1"/>
    </xf>
    <xf numFmtId="0" fontId="3" fillId="0" borderId="12" xfId="0" applyFont="1" applyFill="1" applyBorder="1" applyAlignment="1">
      <alignment vertical="top" wrapText="1"/>
    </xf>
    <xf numFmtId="0" fontId="11" fillId="0" borderId="14" xfId="0" applyFont="1" applyFill="1" applyBorder="1" applyAlignment="1">
      <alignment vertical="top" wrapText="1"/>
    </xf>
    <xf numFmtId="0" fontId="11" fillId="0" borderId="1" xfId="0" applyFont="1" applyFill="1" applyBorder="1" applyAlignment="1">
      <alignment vertical="center" wrapText="1"/>
    </xf>
    <xf numFmtId="0" fontId="11" fillId="0" borderId="8" xfId="0" applyFont="1" applyFill="1" applyBorder="1" applyAlignment="1">
      <alignment vertical="center" wrapText="1"/>
    </xf>
    <xf numFmtId="0" fontId="1" fillId="0" borderId="14" xfId="0" applyFont="1" applyFill="1" applyBorder="1" applyAlignment="1">
      <alignment vertical="top" wrapText="1"/>
    </xf>
    <xf numFmtId="0" fontId="3" fillId="2" borderId="59" xfId="0" applyFont="1" applyFill="1" applyBorder="1" applyAlignment="1">
      <alignment vertical="center" wrapText="1"/>
    </xf>
    <xf numFmtId="0" fontId="3" fillId="2" borderId="58" xfId="0" applyFont="1" applyFill="1" applyBorder="1" applyAlignment="1">
      <alignment vertical="center" wrapText="1"/>
    </xf>
    <xf numFmtId="0" fontId="16" fillId="2" borderId="60" xfId="0" applyFont="1" applyFill="1" applyBorder="1" applyAlignment="1">
      <alignment vertical="top" wrapText="1"/>
    </xf>
    <xf numFmtId="4" fontId="5" fillId="2" borderId="58" xfId="0" applyNumberFormat="1" applyFont="1" applyFill="1" applyBorder="1" applyAlignment="1">
      <alignment horizontal="center" vertical="center" wrapText="1"/>
    </xf>
    <xf numFmtId="0" fontId="16" fillId="2" borderId="58" xfId="0" applyFont="1" applyFill="1" applyBorder="1" applyAlignment="1">
      <alignment vertical="top" wrapText="1"/>
    </xf>
    <xf numFmtId="0" fontId="16" fillId="2" borderId="19" xfId="0" applyFont="1" applyFill="1" applyBorder="1" applyAlignment="1">
      <alignment vertical="top" wrapText="1"/>
    </xf>
    <xf numFmtId="0" fontId="3" fillId="4" borderId="8" xfId="0" applyFont="1" applyFill="1" applyBorder="1" applyAlignment="1">
      <alignment vertical="top" wrapText="1"/>
    </xf>
    <xf numFmtId="0" fontId="27" fillId="0" borderId="8" xfId="0" applyFont="1" applyFill="1" applyBorder="1" applyAlignment="1">
      <alignment horizontal="center" vertical="center" wrapText="1"/>
    </xf>
    <xf numFmtId="0" fontId="3" fillId="4" borderId="3" xfId="0" applyFont="1" applyFill="1" applyBorder="1" applyAlignment="1">
      <alignment vertical="top" wrapText="1"/>
    </xf>
    <xf numFmtId="0" fontId="27" fillId="0" borderId="3" xfId="0" applyFont="1" applyFill="1" applyBorder="1" applyAlignment="1">
      <alignment horizontal="center" vertical="center" wrapText="1"/>
    </xf>
    <xf numFmtId="0" fontId="3" fillId="4" borderId="1" xfId="0" applyFont="1" applyFill="1" applyBorder="1" applyAlignment="1">
      <alignment vertical="top" wrapText="1"/>
    </xf>
    <xf numFmtId="0" fontId="27" fillId="0" borderId="1" xfId="0" applyFont="1" applyFill="1" applyBorder="1" applyAlignment="1">
      <alignment horizontal="center" vertical="center" wrapText="1"/>
    </xf>
    <xf numFmtId="0" fontId="27" fillId="0" borderId="3" xfId="0" applyFont="1" applyFill="1" applyBorder="1" applyAlignment="1">
      <alignment vertical="center" wrapText="1"/>
    </xf>
    <xf numFmtId="0" fontId="1" fillId="5" borderId="14" xfId="0" applyFont="1" applyFill="1" applyBorder="1" applyAlignment="1">
      <alignment vertical="center" wrapText="1"/>
    </xf>
    <xf numFmtId="0" fontId="1" fillId="5" borderId="24" xfId="0" applyFont="1" applyFill="1" applyBorder="1" applyAlignment="1">
      <alignment vertical="center" wrapText="1"/>
    </xf>
    <xf numFmtId="0" fontId="1" fillId="0" borderId="48" xfId="0" applyFont="1" applyBorder="1" applyAlignment="1">
      <alignment vertical="top"/>
    </xf>
    <xf numFmtId="0" fontId="1" fillId="4" borderId="24" xfId="0" applyFont="1" applyFill="1" applyBorder="1" applyAlignment="1">
      <alignment vertical="center" wrapText="1"/>
    </xf>
    <xf numFmtId="0" fontId="1" fillId="4" borderId="27" xfId="0" applyFont="1" applyFill="1" applyBorder="1" applyAlignment="1">
      <alignment vertical="center" wrapText="1"/>
    </xf>
    <xf numFmtId="0" fontId="11" fillId="4" borderId="0" xfId="0" applyFont="1" applyFill="1" applyBorder="1"/>
    <xf numFmtId="49" fontId="28" fillId="4" borderId="36" xfId="0" applyNumberFormat="1" applyFont="1" applyFill="1" applyBorder="1" applyAlignment="1">
      <alignment horizontal="center" vertical="center" wrapText="1"/>
    </xf>
    <xf numFmtId="49" fontId="1" fillId="4" borderId="36" xfId="0" applyNumberFormat="1" applyFont="1" applyFill="1" applyBorder="1" applyAlignment="1">
      <alignment horizontal="center" vertical="center" wrapText="1"/>
    </xf>
    <xf numFmtId="0" fontId="1" fillId="4" borderId="14" xfId="0" applyFont="1" applyFill="1" applyBorder="1" applyAlignment="1">
      <alignment vertical="center" wrapText="1"/>
    </xf>
    <xf numFmtId="0" fontId="13" fillId="0" borderId="25" xfId="0" applyFont="1" applyBorder="1" applyAlignment="1">
      <alignment horizontal="center" vertical="center" wrapText="1"/>
    </xf>
    <xf numFmtId="0" fontId="13" fillId="0" borderId="0" xfId="0" applyFont="1" applyFill="1"/>
    <xf numFmtId="0" fontId="4" fillId="0" borderId="36" xfId="0" applyFont="1" applyFill="1" applyBorder="1" applyAlignment="1">
      <alignment horizontal="center" vertical="center" wrapText="1"/>
    </xf>
    <xf numFmtId="0" fontId="27" fillId="4" borderId="8" xfId="0" applyFont="1" applyFill="1" applyBorder="1" applyAlignment="1">
      <alignment horizontal="center" vertical="center" wrapText="1"/>
    </xf>
    <xf numFmtId="0" fontId="29" fillId="0" borderId="36" xfId="0" applyFont="1" applyBorder="1" applyAlignment="1">
      <alignment horizontal="center" vertical="center" wrapText="1"/>
    </xf>
    <xf numFmtId="0" fontId="3" fillId="6" borderId="1" xfId="0" applyFont="1" applyFill="1" applyBorder="1" applyAlignment="1">
      <alignment horizontal="center" vertical="top" wrapText="1"/>
    </xf>
    <xf numFmtId="0" fontId="3" fillId="6" borderId="3" xfId="0" applyFont="1" applyFill="1" applyBorder="1" applyAlignment="1">
      <alignment horizontal="center" vertical="top" wrapText="1"/>
    </xf>
    <xf numFmtId="0" fontId="3" fillId="6" borderId="8" xfId="0" applyFont="1" applyFill="1" applyBorder="1" applyAlignment="1">
      <alignment horizontal="center" vertical="top" wrapText="1"/>
    </xf>
    <xf numFmtId="4" fontId="2" fillId="6" borderId="3" xfId="0" applyNumberFormat="1" applyFont="1" applyFill="1" applyBorder="1" applyAlignment="1">
      <alignment horizontal="center" vertical="top" wrapText="1"/>
    </xf>
    <xf numFmtId="0" fontId="6" fillId="6" borderId="11" xfId="0" applyFont="1" applyFill="1" applyBorder="1" applyAlignment="1">
      <alignment horizontal="left" vertical="top" wrapText="1"/>
    </xf>
    <xf numFmtId="0" fontId="1" fillId="4" borderId="14" xfId="0" applyNumberFormat="1" applyFont="1" applyFill="1" applyBorder="1" applyAlignment="1">
      <alignment horizontal="left" vertical="center" wrapText="1"/>
    </xf>
    <xf numFmtId="0" fontId="1" fillId="4" borderId="24" xfId="0" applyNumberFormat="1" applyFont="1" applyFill="1" applyBorder="1" applyAlignment="1">
      <alignment horizontal="left" vertical="center" wrapText="1"/>
    </xf>
    <xf numFmtId="0" fontId="1" fillId="0" borderId="27" xfId="0" applyFont="1" applyFill="1" applyBorder="1" applyAlignment="1">
      <alignment vertical="center" wrapText="1"/>
    </xf>
    <xf numFmtId="0" fontId="27" fillId="4" borderId="3" xfId="0" applyFont="1" applyFill="1" applyBorder="1" applyAlignment="1">
      <alignment vertical="center" wrapText="1"/>
    </xf>
    <xf numFmtId="0" fontId="1" fillId="0" borderId="14" xfId="0" applyNumberFormat="1" applyFont="1" applyFill="1" applyBorder="1" applyAlignment="1">
      <alignment vertical="top" wrapText="1"/>
    </xf>
    <xf numFmtId="0" fontId="1" fillId="0" borderId="16" xfId="0" applyNumberFormat="1" applyFont="1" applyFill="1" applyBorder="1" applyAlignment="1">
      <alignment vertical="top" wrapText="1"/>
    </xf>
    <xf numFmtId="0" fontId="3" fillId="0" borderId="21" xfId="0" applyFont="1" applyFill="1" applyBorder="1" applyAlignment="1">
      <alignment horizontal="left" vertical="top" wrapText="1"/>
    </xf>
    <xf numFmtId="0" fontId="3" fillId="0" borderId="3" xfId="0" applyFont="1" applyFill="1" applyBorder="1" applyAlignment="1">
      <alignment horizontal="center" vertical="top" wrapText="1"/>
    </xf>
    <xf numFmtId="0" fontId="8" fillId="0" borderId="24" xfId="0" applyNumberFormat="1" applyFont="1" applyFill="1" applyBorder="1" applyAlignment="1">
      <alignment horizontal="left" vertical="top" wrapText="1"/>
    </xf>
    <xf numFmtId="0" fontId="24" fillId="0" borderId="3" xfId="0" applyFont="1" applyFill="1" applyBorder="1" applyAlignment="1">
      <alignment horizontal="center" vertical="top" wrapText="1"/>
    </xf>
    <xf numFmtId="0" fontId="3" fillId="0" borderId="8" xfId="0" applyFont="1" applyFill="1" applyBorder="1" applyAlignment="1">
      <alignment horizontal="center" vertical="top" wrapText="1"/>
    </xf>
    <xf numFmtId="0" fontId="1" fillId="4" borderId="2" xfId="0" applyFont="1" applyFill="1" applyBorder="1" applyAlignment="1">
      <alignment horizontal="center" vertical="center" wrapText="1"/>
    </xf>
    <xf numFmtId="49" fontId="1" fillId="0" borderId="38" xfId="0" applyNumberFormat="1" applyFont="1" applyBorder="1" applyAlignment="1">
      <alignment horizontal="center" vertical="center" wrapText="1"/>
    </xf>
    <xf numFmtId="49" fontId="1" fillId="4" borderId="38" xfId="0" applyNumberFormat="1" applyFont="1" applyFill="1" applyBorder="1" applyAlignment="1">
      <alignment horizontal="center" vertical="center" wrapText="1"/>
    </xf>
    <xf numFmtId="0" fontId="27" fillId="6" borderId="1" xfId="0" applyFont="1" applyFill="1" applyBorder="1" applyAlignment="1">
      <alignment horizontal="center" vertical="center" wrapText="1"/>
    </xf>
    <xf numFmtId="0" fontId="27" fillId="6" borderId="3" xfId="0" applyFont="1" applyFill="1" applyBorder="1" applyAlignment="1">
      <alignment horizontal="center" vertical="center" wrapText="1"/>
    </xf>
    <xf numFmtId="0" fontId="27" fillId="4" borderId="8" xfId="0" applyFont="1" applyFill="1" applyBorder="1" applyAlignment="1">
      <alignment vertical="center" wrapText="1"/>
    </xf>
    <xf numFmtId="49" fontId="1" fillId="0" borderId="1" xfId="0" applyNumberFormat="1" applyFont="1" applyFill="1" applyBorder="1" applyAlignment="1">
      <alignment horizontal="left" vertical="center" wrapText="1"/>
    </xf>
    <xf numFmtId="49" fontId="1" fillId="0" borderId="3" xfId="0" applyNumberFormat="1" applyFont="1" applyFill="1" applyBorder="1" applyAlignment="1">
      <alignment horizontal="left" vertical="center" wrapText="1"/>
    </xf>
    <xf numFmtId="0" fontId="1" fillId="0" borderId="4" xfId="0"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1" fillId="0" borderId="11" xfId="0" applyFont="1" applyFill="1" applyBorder="1" applyAlignment="1">
      <alignment horizontal="center" vertical="center" wrapText="1"/>
    </xf>
    <xf numFmtId="0" fontId="1" fillId="0" borderId="10" xfId="0" applyFont="1" applyFill="1" applyBorder="1" applyAlignment="1">
      <alignment horizontal="center" vertical="center" wrapText="1"/>
    </xf>
    <xf numFmtId="4" fontId="6" fillId="0" borderId="10" xfId="0" applyNumberFormat="1" applyFont="1" applyFill="1" applyBorder="1" applyAlignment="1">
      <alignment horizontal="center" vertical="top" wrapText="1"/>
    </xf>
    <xf numFmtId="0" fontId="27" fillId="8" borderId="8" xfId="0" applyFont="1" applyFill="1" applyBorder="1" applyAlignment="1">
      <alignment horizontal="center" vertical="center" wrapText="1"/>
    </xf>
    <xf numFmtId="4" fontId="6" fillId="8" borderId="10" xfId="0" applyNumberFormat="1" applyFont="1" applyFill="1" applyBorder="1" applyAlignment="1">
      <alignment horizontal="center" vertical="top" wrapText="1"/>
    </xf>
    <xf numFmtId="0" fontId="1" fillId="8" borderId="8" xfId="0" applyFont="1" applyFill="1" applyBorder="1" applyAlignment="1">
      <alignment horizontal="center" vertical="center" wrapText="1"/>
    </xf>
    <xf numFmtId="0" fontId="27" fillId="8" borderId="3" xfId="0" applyFont="1" applyFill="1" applyBorder="1" applyAlignment="1">
      <alignment vertical="center" wrapText="1"/>
    </xf>
    <xf numFmtId="0" fontId="4" fillId="8" borderId="2" xfId="0" applyFont="1" applyFill="1" applyBorder="1" applyAlignment="1">
      <alignment horizontal="center" vertical="top" wrapText="1"/>
    </xf>
    <xf numFmtId="0" fontId="1" fillId="8" borderId="3" xfId="0" applyFont="1" applyFill="1" applyBorder="1" applyAlignment="1">
      <alignment horizontal="center" vertical="center" wrapText="1"/>
    </xf>
    <xf numFmtId="0" fontId="6" fillId="4" borderId="11" xfId="0" applyFont="1" applyFill="1" applyBorder="1" applyAlignment="1">
      <alignment horizontal="left" vertical="top" wrapText="1"/>
    </xf>
    <xf numFmtId="0" fontId="3" fillId="2" borderId="53" xfId="0" applyFont="1" applyFill="1" applyBorder="1" applyAlignment="1">
      <alignment horizontal="left" vertical="center" wrapText="1"/>
    </xf>
    <xf numFmtId="0" fontId="1" fillId="4" borderId="46" xfId="0" applyFont="1" applyFill="1" applyBorder="1" applyAlignment="1">
      <alignment vertical="center" wrapText="1"/>
    </xf>
    <xf numFmtId="0" fontId="3" fillId="4" borderId="9" xfId="0" applyFont="1" applyFill="1" applyBorder="1" applyAlignment="1">
      <alignment vertical="top" wrapText="1"/>
    </xf>
    <xf numFmtId="0" fontId="3" fillId="4" borderId="7" xfId="0" applyFont="1" applyFill="1" applyBorder="1" applyAlignment="1">
      <alignment vertical="top" wrapText="1"/>
    </xf>
    <xf numFmtId="0" fontId="3" fillId="2" borderId="48" xfId="0" applyFont="1" applyFill="1" applyBorder="1" applyAlignment="1">
      <alignment horizontal="left" vertical="center" wrapText="1"/>
    </xf>
    <xf numFmtId="4" fontId="5" fillId="2" borderId="5" xfId="0" applyNumberFormat="1" applyFont="1" applyFill="1" applyBorder="1" applyAlignment="1">
      <alignment horizontal="center" vertical="center" wrapText="1"/>
    </xf>
    <xf numFmtId="0" fontId="1" fillId="8" borderId="8" xfId="0" applyFont="1" applyFill="1" applyBorder="1" applyAlignment="1">
      <alignment horizontal="left" vertical="top" wrapText="1"/>
    </xf>
    <xf numFmtId="0" fontId="1" fillId="4" borderId="8" xfId="0" applyFont="1" applyFill="1" applyBorder="1" applyAlignment="1">
      <alignment horizontal="center" vertical="top" wrapText="1"/>
    </xf>
    <xf numFmtId="0" fontId="1" fillId="4" borderId="8" xfId="0" applyFont="1" applyFill="1" applyBorder="1" applyAlignment="1">
      <alignment horizontal="left" vertical="top" wrapText="1"/>
    </xf>
    <xf numFmtId="0" fontId="1" fillId="4" borderId="27" xfId="0" applyFont="1" applyFill="1" applyBorder="1" applyAlignment="1">
      <alignment horizontal="left" vertical="center" wrapText="1"/>
    </xf>
    <xf numFmtId="0" fontId="1" fillId="0" borderId="26" xfId="0" applyFont="1" applyBorder="1" applyAlignment="1">
      <alignment horizontal="left" vertical="center" wrapText="1"/>
    </xf>
    <xf numFmtId="0" fontId="1" fillId="0" borderId="25" xfId="0" applyFont="1" applyBorder="1" applyAlignment="1">
      <alignment horizontal="left" vertical="center" wrapText="1"/>
    </xf>
    <xf numFmtId="0" fontId="3" fillId="2" borderId="5" xfId="0" applyFont="1" applyFill="1" applyBorder="1" applyAlignment="1">
      <alignment vertical="center" wrapText="1"/>
    </xf>
    <xf numFmtId="0" fontId="3" fillId="2" borderId="47" xfId="0" applyFont="1" applyFill="1" applyBorder="1" applyAlignment="1">
      <alignment horizontal="center" vertical="center" wrapText="1"/>
    </xf>
    <xf numFmtId="4" fontId="6" fillId="8" borderId="2" xfId="0" applyNumberFormat="1" applyFont="1" applyFill="1" applyBorder="1" applyAlignment="1">
      <alignment horizontal="center" vertical="center" wrapText="1"/>
    </xf>
    <xf numFmtId="0" fontId="3" fillId="2" borderId="50" xfId="0" applyFont="1" applyFill="1" applyBorder="1" applyAlignment="1">
      <alignment vertical="center" wrapText="1"/>
    </xf>
    <xf numFmtId="0" fontId="3" fillId="7" borderId="2" xfId="0" applyFont="1" applyFill="1" applyBorder="1" applyAlignment="1">
      <alignment vertical="center" wrapText="1"/>
    </xf>
    <xf numFmtId="0" fontId="16" fillId="7" borderId="2" xfId="0" applyFont="1" applyFill="1" applyBorder="1" applyAlignment="1">
      <alignment vertical="top" wrapText="1"/>
    </xf>
    <xf numFmtId="4" fontId="30" fillId="7" borderId="2" xfId="0" applyNumberFormat="1" applyFont="1" applyFill="1" applyBorder="1" applyAlignment="1">
      <alignment vertical="top" wrapText="1"/>
    </xf>
    <xf numFmtId="0" fontId="16" fillId="7" borderId="38" xfId="0" applyFont="1" applyFill="1" applyBorder="1" applyAlignment="1">
      <alignment vertical="top" wrapText="1"/>
    </xf>
    <xf numFmtId="0" fontId="31" fillId="0" borderId="0" xfId="0" applyFont="1"/>
    <xf numFmtId="0" fontId="6" fillId="0" borderId="0" xfId="0" applyFont="1" applyBorder="1" applyAlignment="1">
      <alignment vertical="center" wrapText="1"/>
    </xf>
    <xf numFmtId="0" fontId="16" fillId="0" borderId="0" xfId="0" applyFont="1" applyBorder="1" applyAlignment="1">
      <alignment vertical="top" wrapText="1"/>
    </xf>
    <xf numFmtId="0" fontId="13" fillId="0" borderId="0" xfId="0" applyFont="1" applyBorder="1"/>
    <xf numFmtId="4" fontId="2" fillId="0" borderId="0" xfId="0" applyNumberFormat="1" applyFont="1" applyBorder="1"/>
    <xf numFmtId="0" fontId="27" fillId="0" borderId="2" xfId="0" applyFont="1" applyFill="1" applyBorder="1" applyAlignment="1">
      <alignment horizontal="center" vertical="center" wrapText="1"/>
    </xf>
    <xf numFmtId="49" fontId="7" fillId="6" borderId="2" xfId="0" applyNumberFormat="1" applyFont="1" applyFill="1" applyBorder="1" applyAlignment="1">
      <alignment horizontal="center" vertical="center" wrapText="1"/>
    </xf>
    <xf numFmtId="0" fontId="27" fillId="6" borderId="2" xfId="0" applyFont="1" applyFill="1" applyBorder="1" applyAlignment="1">
      <alignment horizontal="center" vertical="center" wrapText="1"/>
    </xf>
    <xf numFmtId="0" fontId="27" fillId="4" borderId="2" xfId="0" applyFont="1" applyFill="1" applyBorder="1" applyAlignment="1">
      <alignment vertical="center" wrapText="1"/>
    </xf>
    <xf numFmtId="0" fontId="25" fillId="0" borderId="2" xfId="0" applyFont="1" applyFill="1" applyBorder="1" applyAlignment="1">
      <alignment horizontal="center" vertical="center" wrapText="1"/>
    </xf>
    <xf numFmtId="0" fontId="1" fillId="6" borderId="26"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4" borderId="24" xfId="0" applyFont="1" applyFill="1" applyBorder="1" applyAlignment="1">
      <alignment horizontal="left" vertical="top"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49" fontId="1" fillId="0" borderId="26" xfId="0" applyNumberFormat="1" applyFont="1" applyBorder="1" applyAlignment="1">
      <alignment horizontal="center" vertical="center" wrapText="1"/>
    </xf>
    <xf numFmtId="49" fontId="1" fillId="0" borderId="25" xfId="0" applyNumberFormat="1"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 fillId="0" borderId="14"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6" borderId="24" xfId="0" applyFont="1" applyFill="1" applyBorder="1" applyAlignment="1">
      <alignment horizontal="left" vertical="top" wrapText="1"/>
    </xf>
    <xf numFmtId="49" fontId="1" fillId="6" borderId="26" xfId="0" applyNumberFormat="1" applyFont="1" applyFill="1" applyBorder="1" applyAlignment="1">
      <alignment horizontal="left" vertical="center" wrapText="1"/>
    </xf>
    <xf numFmtId="49" fontId="1" fillId="0" borderId="39" xfId="0" applyNumberFormat="1" applyFont="1" applyBorder="1" applyAlignment="1">
      <alignment horizontal="center" vertical="center" wrapText="1"/>
    </xf>
    <xf numFmtId="0" fontId="1" fillId="4" borderId="9"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0" borderId="14" xfId="0" applyFont="1" applyFill="1" applyBorder="1" applyAlignment="1">
      <alignment vertical="center" wrapText="1"/>
    </xf>
    <xf numFmtId="0" fontId="1" fillId="0" borderId="24" xfId="0" applyFont="1" applyFill="1" applyBorder="1" applyAlignment="1">
      <alignment vertical="center" wrapText="1"/>
    </xf>
    <xf numFmtId="0" fontId="1" fillId="0" borderId="8"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0" borderId="14" xfId="0" applyNumberFormat="1" applyFont="1" applyFill="1" applyBorder="1" applyAlignment="1">
      <alignment horizontal="left" vertical="top" wrapText="1"/>
    </xf>
    <xf numFmtId="0" fontId="1" fillId="0" borderId="24" xfId="0" applyNumberFormat="1" applyFont="1" applyFill="1" applyBorder="1" applyAlignment="1">
      <alignment horizontal="left" vertical="top" wrapText="1"/>
    </xf>
    <xf numFmtId="0" fontId="3" fillId="0" borderId="3" xfId="0" applyFont="1" applyFill="1" applyBorder="1" applyAlignment="1">
      <alignment horizontal="left" vertical="top" wrapText="1"/>
    </xf>
    <xf numFmtId="0" fontId="1" fillId="6" borderId="2" xfId="0" applyFont="1" applyFill="1" applyBorder="1" applyAlignment="1">
      <alignment horizontal="center" vertical="center" wrapText="1"/>
    </xf>
    <xf numFmtId="0" fontId="1" fillId="0" borderId="8" xfId="0" applyFont="1" applyFill="1" applyBorder="1" applyAlignment="1">
      <alignment horizontal="center" vertical="top" wrapText="1"/>
    </xf>
    <xf numFmtId="0" fontId="1" fillId="0" borderId="3" xfId="0" applyFont="1" applyFill="1" applyBorder="1" applyAlignment="1">
      <alignment horizontal="center" vertical="top" wrapText="1"/>
    </xf>
    <xf numFmtId="0" fontId="1" fillId="6" borderId="3" xfId="0" applyFont="1" applyFill="1" applyBorder="1" applyAlignment="1">
      <alignment horizontal="left" vertical="top" wrapText="1"/>
    </xf>
    <xf numFmtId="0" fontId="1" fillId="0" borderId="27" xfId="0" applyNumberFormat="1" applyFont="1" applyFill="1" applyBorder="1" applyAlignment="1">
      <alignment horizontal="left" vertical="top" wrapText="1"/>
    </xf>
    <xf numFmtId="0" fontId="3" fillId="6" borderId="1" xfId="0" applyFont="1" applyFill="1" applyBorder="1" applyAlignment="1">
      <alignment horizontal="left" vertical="top" wrapText="1"/>
    </xf>
    <xf numFmtId="0" fontId="1" fillId="4" borderId="24" xfId="0" applyFont="1" applyFill="1" applyBorder="1" applyAlignment="1">
      <alignment horizontal="left" vertical="center" wrapText="1"/>
    </xf>
    <xf numFmtId="0" fontId="3" fillId="4" borderId="3" xfId="0" applyFont="1" applyFill="1" applyBorder="1" applyAlignment="1">
      <alignment horizontal="left" vertical="top" wrapText="1"/>
    </xf>
    <xf numFmtId="49" fontId="1" fillId="4" borderId="26" xfId="0" applyNumberFormat="1" applyFont="1" applyFill="1" applyBorder="1" applyAlignment="1">
      <alignment horizontal="center" vertical="center" wrapText="1"/>
    </xf>
    <xf numFmtId="49" fontId="1" fillId="4" borderId="25" xfId="0" applyNumberFormat="1" applyFont="1" applyFill="1" applyBorder="1" applyAlignment="1">
      <alignment horizontal="center" vertical="center" wrapText="1"/>
    </xf>
    <xf numFmtId="0" fontId="7" fillId="6" borderId="2" xfId="0" applyFont="1" applyFill="1" applyBorder="1" applyAlignment="1">
      <alignment horizontal="center" vertical="center" wrapText="1"/>
    </xf>
    <xf numFmtId="0" fontId="1" fillId="0" borderId="27" xfId="0" applyFont="1" applyFill="1" applyBorder="1" applyAlignment="1">
      <alignment horizontal="left" vertical="top" wrapText="1"/>
    </xf>
    <xf numFmtId="0" fontId="1" fillId="0" borderId="21" xfId="0" applyFont="1" applyFill="1" applyBorder="1" applyAlignment="1">
      <alignment horizontal="center" vertical="center" wrapText="1"/>
    </xf>
    <xf numFmtId="49" fontId="1" fillId="0" borderId="39" xfId="0" applyNumberFormat="1" applyFont="1" applyFill="1" applyBorder="1" applyAlignment="1">
      <alignment horizontal="center" vertical="center" wrapText="1"/>
    </xf>
    <xf numFmtId="49" fontId="1" fillId="10" borderId="26" xfId="0" applyNumberFormat="1" applyFont="1" applyFill="1" applyBorder="1" applyAlignment="1">
      <alignment horizontal="center" vertical="center" wrapText="1"/>
    </xf>
    <xf numFmtId="49" fontId="1" fillId="10" borderId="25" xfId="0" applyNumberFormat="1" applyFont="1" applyFill="1" applyBorder="1" applyAlignment="1">
      <alignment horizontal="center" vertical="center" wrapText="1"/>
    </xf>
    <xf numFmtId="49" fontId="1" fillId="0" borderId="26" xfId="0" applyNumberFormat="1" applyFont="1" applyFill="1" applyBorder="1" applyAlignment="1">
      <alignment horizontal="center" vertical="center" wrapText="1"/>
    </xf>
    <xf numFmtId="0" fontId="1" fillId="4" borderId="3" xfId="0" applyFont="1" applyFill="1" applyBorder="1" applyAlignment="1">
      <alignment horizontal="center" vertical="top" wrapText="1"/>
    </xf>
    <xf numFmtId="0" fontId="11" fillId="0" borderId="8"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14" xfId="0" applyFont="1" applyBorder="1" applyAlignment="1">
      <alignment horizontal="left" vertical="top" wrapText="1"/>
    </xf>
    <xf numFmtId="0" fontId="3" fillId="0" borderId="24" xfId="0" applyFont="1" applyBorder="1" applyAlignment="1">
      <alignment horizontal="left" vertical="top" wrapText="1"/>
    </xf>
    <xf numFmtId="0" fontId="1" fillId="0" borderId="8" xfId="0" applyFont="1" applyBorder="1" applyAlignment="1">
      <alignment horizontal="center" vertical="center" wrapText="1"/>
    </xf>
    <xf numFmtId="0" fontId="1" fillId="0" borderId="1" xfId="0" applyFont="1" applyFill="1" applyBorder="1" applyAlignment="1">
      <alignment horizontal="center" vertical="top" wrapText="1"/>
    </xf>
    <xf numFmtId="0" fontId="7" fillId="4" borderId="21"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11" fillId="0" borderId="0" xfId="0" applyFont="1" applyBorder="1" applyAlignment="1">
      <alignment vertical="center" wrapText="1"/>
    </xf>
    <xf numFmtId="0" fontId="1" fillId="0" borderId="0" xfId="0" applyFont="1" applyBorder="1" applyAlignment="1">
      <alignment horizontal="right" vertical="center" wrapText="1"/>
    </xf>
    <xf numFmtId="0" fontId="1" fillId="4" borderId="8" xfId="0" applyFont="1" applyFill="1" applyBorder="1" applyAlignment="1">
      <alignment horizontal="center" vertical="center" wrapText="1"/>
    </xf>
    <xf numFmtId="0" fontId="3" fillId="4" borderId="8" xfId="0" applyFont="1" applyFill="1" applyBorder="1" applyAlignment="1">
      <alignment horizontal="left" vertical="top" wrapText="1"/>
    </xf>
    <xf numFmtId="0" fontId="3" fillId="0" borderId="8" xfId="0" applyFont="1" applyFill="1" applyBorder="1" applyAlignment="1">
      <alignment horizontal="left" vertical="top" wrapText="1"/>
    </xf>
    <xf numFmtId="0" fontId="7" fillId="0" borderId="2"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1" fillId="4" borderId="27" xfId="0" applyFont="1" applyFill="1" applyBorder="1" applyAlignment="1">
      <alignment horizontal="left" vertical="top" wrapText="1"/>
    </xf>
    <xf numFmtId="0" fontId="3" fillId="6" borderId="8" xfId="0" applyFont="1" applyFill="1" applyBorder="1" applyAlignment="1">
      <alignment horizontal="left" vertical="top" wrapText="1"/>
    </xf>
    <xf numFmtId="0" fontId="7" fillId="0" borderId="8" xfId="0" applyFont="1" applyFill="1" applyBorder="1" applyAlignment="1">
      <alignment horizontal="center" vertical="center" wrapText="1"/>
    </xf>
    <xf numFmtId="0" fontId="1" fillId="0" borderId="24" xfId="0" applyFont="1" applyBorder="1" applyAlignment="1">
      <alignment horizontal="left" vertical="top" wrapText="1"/>
    </xf>
    <xf numFmtId="0" fontId="1" fillId="6" borderId="8" xfId="0" applyFont="1" applyFill="1" applyBorder="1" applyAlignment="1">
      <alignment horizontal="center" vertical="center" wrapText="1"/>
    </xf>
    <xf numFmtId="0" fontId="1" fillId="6" borderId="27" xfId="0" applyFont="1" applyFill="1" applyBorder="1" applyAlignment="1">
      <alignment horizontal="left" vertical="top" wrapText="1"/>
    </xf>
    <xf numFmtId="0" fontId="1" fillId="0" borderId="26"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39" xfId="0" applyFont="1" applyBorder="1" applyAlignment="1">
      <alignment horizontal="center" vertical="center" wrapText="1"/>
    </xf>
    <xf numFmtId="0" fontId="27" fillId="4" borderId="1" xfId="0" applyFont="1" applyFill="1" applyBorder="1" applyAlignment="1">
      <alignment horizontal="center" vertical="center" wrapText="1"/>
    </xf>
    <xf numFmtId="0" fontId="1" fillId="5" borderId="27" xfId="0" applyFont="1" applyFill="1" applyBorder="1" applyAlignment="1">
      <alignment horizontal="left" vertical="center" wrapText="1"/>
    </xf>
    <xf numFmtId="0" fontId="27" fillId="4" borderId="2" xfId="0" applyFont="1" applyFill="1" applyBorder="1" applyAlignment="1">
      <alignment horizontal="center" vertical="center" wrapText="1"/>
    </xf>
    <xf numFmtId="0" fontId="7" fillId="6" borderId="8" xfId="0" applyFont="1" applyFill="1" applyBorder="1" applyAlignment="1">
      <alignment horizontal="center" vertical="center" wrapText="1"/>
    </xf>
    <xf numFmtId="49" fontId="1" fillId="6" borderId="37" xfId="0" applyNumberFormat="1" applyFont="1" applyFill="1" applyBorder="1" applyAlignment="1">
      <alignment horizontal="center" vertical="center" wrapText="1"/>
    </xf>
    <xf numFmtId="49" fontId="1" fillId="6" borderId="15" xfId="0" applyNumberFormat="1" applyFont="1" applyFill="1" applyBorder="1" applyAlignment="1">
      <alignment horizontal="center" vertical="center" wrapText="1"/>
    </xf>
    <xf numFmtId="0" fontId="7" fillId="4" borderId="2" xfId="0" applyFont="1" applyFill="1" applyBorder="1" applyAlignment="1">
      <alignment horizontal="center" vertical="center" wrapText="1"/>
    </xf>
    <xf numFmtId="0" fontId="1" fillId="6" borderId="1" xfId="0" applyFont="1" applyFill="1" applyBorder="1" applyAlignment="1">
      <alignment horizontal="center" vertical="top" wrapText="1"/>
    </xf>
    <xf numFmtId="0" fontId="1" fillId="6" borderId="3" xfId="0" applyFont="1" applyFill="1" applyBorder="1" applyAlignment="1">
      <alignment horizontal="center" vertical="top" wrapText="1"/>
    </xf>
    <xf numFmtId="0" fontId="1" fillId="6" borderId="8" xfId="0" applyFont="1" applyFill="1" applyBorder="1" applyAlignment="1">
      <alignment horizontal="center" vertical="top" wrapText="1"/>
    </xf>
    <xf numFmtId="0" fontId="5" fillId="6" borderId="0" xfId="0" applyFont="1" applyFill="1" applyBorder="1" applyAlignment="1">
      <alignment horizontal="center" vertical="center"/>
    </xf>
    <xf numFmtId="0" fontId="11" fillId="0" borderId="0" xfId="0" applyFont="1" applyBorder="1" applyAlignment="1">
      <alignment horizontal="center" vertical="center" wrapText="1"/>
    </xf>
    <xf numFmtId="0" fontId="1" fillId="0" borderId="0" xfId="0" applyFont="1" applyBorder="1" applyAlignment="1">
      <alignment horizontal="center" vertical="center" wrapText="1"/>
    </xf>
    <xf numFmtId="0" fontId="1" fillId="4" borderId="1" xfId="0" applyFont="1" applyFill="1" applyBorder="1" applyAlignment="1">
      <alignment horizontal="center" vertical="top" wrapText="1"/>
    </xf>
    <xf numFmtId="49" fontId="1" fillId="0" borderId="36" xfId="0" applyNumberFormat="1" applyFont="1" applyBorder="1" applyAlignment="1">
      <alignment horizontal="center" vertical="center" wrapText="1"/>
    </xf>
    <xf numFmtId="0" fontId="1" fillId="0" borderId="9"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49" fontId="1" fillId="0" borderId="26" xfId="0" applyNumberFormat="1" applyFont="1" applyBorder="1" applyAlignment="1">
      <alignment horizontal="center" vertical="center" wrapText="1"/>
    </xf>
    <xf numFmtId="0" fontId="1" fillId="4" borderId="1" xfId="0" applyFont="1" applyFill="1" applyBorder="1" applyAlignment="1">
      <alignment horizontal="center" vertical="center" wrapText="1"/>
    </xf>
    <xf numFmtId="0" fontId="1" fillId="4" borderId="8" xfId="0" applyFont="1" applyFill="1" applyBorder="1" applyAlignment="1">
      <alignment horizontal="center" vertical="center" wrapText="1"/>
    </xf>
    <xf numFmtId="4" fontId="16" fillId="2" borderId="2" xfId="0" applyNumberFormat="1" applyFont="1" applyFill="1" applyBorder="1" applyAlignment="1">
      <alignment vertical="top"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49" fontId="1" fillId="4" borderId="11" xfId="0" applyNumberFormat="1"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3" fillId="4" borderId="1" xfId="0" applyFont="1" applyFill="1" applyBorder="1" applyAlignment="1">
      <alignment horizontal="left" vertical="top" wrapText="1"/>
    </xf>
    <xf numFmtId="0" fontId="3" fillId="4" borderId="3" xfId="0" applyFont="1" applyFill="1" applyBorder="1" applyAlignment="1">
      <alignment horizontal="left" vertical="top" wrapText="1"/>
    </xf>
    <xf numFmtId="0" fontId="1" fillId="4" borderId="3" xfId="0" applyFont="1" applyFill="1" applyBorder="1" applyAlignment="1">
      <alignment horizontal="center" vertical="top" wrapText="1"/>
    </xf>
    <xf numFmtId="0" fontId="1" fillId="6" borderId="1" xfId="0" applyFont="1" applyFill="1" applyBorder="1" applyAlignment="1">
      <alignment horizontal="center" vertical="top" wrapText="1"/>
    </xf>
    <xf numFmtId="0" fontId="1" fillId="4" borderId="1" xfId="0" applyFont="1" applyFill="1" applyBorder="1" applyAlignment="1">
      <alignment horizontal="center" vertical="top" wrapText="1"/>
    </xf>
    <xf numFmtId="0" fontId="1" fillId="6" borderId="8" xfId="0" applyFont="1" applyFill="1" applyBorder="1" applyAlignment="1">
      <alignment vertical="center" wrapText="1"/>
    </xf>
    <xf numFmtId="49" fontId="1" fillId="6" borderId="39" xfId="0" applyNumberFormat="1" applyFont="1" applyFill="1" applyBorder="1" applyAlignment="1">
      <alignment vertical="center" wrapText="1"/>
    </xf>
    <xf numFmtId="0" fontId="4" fillId="4" borderId="5" xfId="0" applyFont="1" applyFill="1" applyBorder="1" applyAlignment="1">
      <alignment horizontal="center" vertical="top" wrapText="1"/>
    </xf>
    <xf numFmtId="0" fontId="13" fillId="0" borderId="13" xfId="0" applyFont="1" applyBorder="1"/>
    <xf numFmtId="0" fontId="7" fillId="6"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0" borderId="39" xfId="0" applyFont="1" applyBorder="1" applyAlignment="1">
      <alignment horizontal="center" vertical="center" wrapText="1"/>
    </xf>
    <xf numFmtId="0" fontId="7" fillId="4" borderId="8" xfId="0" applyFont="1" applyFill="1" applyBorder="1" applyAlignment="1">
      <alignment horizontal="center" vertical="center" wrapText="1"/>
    </xf>
    <xf numFmtId="0" fontId="3" fillId="0" borderId="8" xfId="0" applyFont="1" applyFill="1" applyBorder="1" applyAlignment="1">
      <alignment horizontal="left" vertical="top" wrapText="1"/>
    </xf>
    <xf numFmtId="4" fontId="32" fillId="6" borderId="2" xfId="0" applyNumberFormat="1" applyFont="1" applyFill="1" applyBorder="1" applyAlignment="1">
      <alignment horizontal="center" vertical="center" wrapText="1"/>
    </xf>
    <xf numFmtId="0" fontId="33" fillId="6" borderId="2" xfId="0" applyFont="1" applyFill="1" applyBorder="1" applyAlignment="1">
      <alignment horizontal="center" vertical="top" wrapText="1"/>
    </xf>
    <xf numFmtId="4" fontId="6" fillId="4" borderId="1" xfId="0" applyNumberFormat="1" applyFont="1" applyFill="1" applyBorder="1" applyAlignment="1">
      <alignment horizontal="center" vertical="top" wrapText="1"/>
    </xf>
    <xf numFmtId="0" fontId="3" fillId="4" borderId="3" xfId="0" applyFont="1" applyFill="1" applyBorder="1" applyAlignment="1">
      <alignment horizontal="left" vertical="top" wrapText="1"/>
    </xf>
    <xf numFmtId="49" fontId="1" fillId="0" borderId="25" xfId="0" applyNumberFormat="1" applyFont="1" applyBorder="1" applyAlignment="1">
      <alignment horizontal="left" vertical="center" wrapText="1"/>
    </xf>
    <xf numFmtId="0" fontId="1" fillId="0" borderId="3" xfId="0" applyFont="1" applyFill="1" applyBorder="1" applyAlignment="1">
      <alignment horizontal="center" vertical="top" wrapText="1"/>
    </xf>
    <xf numFmtId="0" fontId="1" fillId="4" borderId="3" xfId="0" applyFont="1" applyFill="1" applyBorder="1" applyAlignment="1">
      <alignment horizontal="center" vertical="top" wrapText="1"/>
    </xf>
    <xf numFmtId="0" fontId="3" fillId="4" borderId="8" xfId="0" applyFont="1" applyFill="1" applyBorder="1" applyAlignment="1">
      <alignment horizontal="left" vertical="top" wrapText="1"/>
    </xf>
    <xf numFmtId="0" fontId="1" fillId="0" borderId="8" xfId="0" applyFont="1" applyFill="1" applyBorder="1" applyAlignment="1">
      <alignment horizontal="center" vertical="top" wrapText="1"/>
    </xf>
    <xf numFmtId="49" fontId="1" fillId="0" borderId="39" xfId="0" applyNumberFormat="1" applyFont="1" applyBorder="1" applyAlignment="1">
      <alignment horizontal="left" vertical="center" wrapText="1"/>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3" fillId="4" borderId="14" xfId="0" applyFont="1" applyFill="1" applyBorder="1" applyAlignment="1">
      <alignment horizontal="left" vertical="center" wrapText="1"/>
    </xf>
    <xf numFmtId="0" fontId="3" fillId="4" borderId="24" xfId="0" applyFont="1" applyFill="1" applyBorder="1" applyAlignment="1">
      <alignment horizontal="left" vertical="center" wrapText="1"/>
    </xf>
    <xf numFmtId="0" fontId="3" fillId="4" borderId="1" xfId="0" applyFont="1" applyFill="1" applyBorder="1" applyAlignment="1">
      <alignment horizontal="center" vertical="top" wrapText="1"/>
    </xf>
    <xf numFmtId="0" fontId="1" fillId="4" borderId="1" xfId="0" applyFont="1" applyFill="1" applyBorder="1" applyAlignment="1">
      <alignment horizontal="center" vertical="top" wrapText="1"/>
    </xf>
    <xf numFmtId="0" fontId="5" fillId="6" borderId="1" xfId="0" applyFont="1" applyFill="1" applyBorder="1" applyAlignment="1">
      <alignment horizontal="center" vertical="top" wrapText="1"/>
    </xf>
    <xf numFmtId="0" fontId="5" fillId="6" borderId="3" xfId="0" applyFont="1" applyFill="1" applyBorder="1" applyAlignment="1">
      <alignment horizontal="center" vertical="top" wrapText="1"/>
    </xf>
    <xf numFmtId="0" fontId="1" fillId="0" borderId="8" xfId="0" applyFont="1" applyFill="1" applyBorder="1" applyAlignment="1">
      <alignment horizontal="center" vertical="top" wrapText="1"/>
    </xf>
    <xf numFmtId="0" fontId="1" fillId="0" borderId="3" xfId="0" applyFont="1" applyFill="1" applyBorder="1" applyAlignment="1">
      <alignment horizontal="center" vertical="top" wrapText="1"/>
    </xf>
    <xf numFmtId="49" fontId="1" fillId="0" borderId="39" xfId="0" applyNumberFormat="1" applyFont="1" applyBorder="1" applyAlignment="1">
      <alignment horizontal="center" vertical="center" wrapText="1"/>
    </xf>
    <xf numFmtId="49" fontId="1" fillId="0" borderId="25" xfId="0" applyNumberFormat="1"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3" xfId="0" applyFont="1" applyFill="1" applyBorder="1" applyAlignment="1">
      <alignment horizontal="left"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6" borderId="3"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6" borderId="26" xfId="0" applyFont="1" applyFill="1" applyBorder="1" applyAlignment="1">
      <alignment horizontal="left" vertical="center" wrapText="1"/>
    </xf>
    <xf numFmtId="0" fontId="1" fillId="6" borderId="25" xfId="0" applyFont="1" applyFill="1" applyBorder="1" applyAlignment="1">
      <alignment horizontal="left" vertical="center" wrapText="1"/>
    </xf>
    <xf numFmtId="0" fontId="1" fillId="4" borderId="1" xfId="0" applyFont="1" applyFill="1" applyBorder="1" applyAlignment="1">
      <alignment horizontal="left" vertical="top" wrapText="1"/>
    </xf>
    <xf numFmtId="0" fontId="1" fillId="4" borderId="3" xfId="0" applyFont="1" applyFill="1" applyBorder="1" applyAlignment="1">
      <alignment horizontal="left" vertical="top" wrapText="1"/>
    </xf>
    <xf numFmtId="0" fontId="3" fillId="4" borderId="1" xfId="0" applyFont="1" applyFill="1" applyBorder="1" applyAlignment="1">
      <alignment horizontal="left" vertical="top" wrapText="1"/>
    </xf>
    <xf numFmtId="0" fontId="3" fillId="4" borderId="3" xfId="0" applyFont="1" applyFill="1" applyBorder="1" applyAlignment="1">
      <alignment horizontal="left" vertical="top" wrapText="1"/>
    </xf>
    <xf numFmtId="0" fontId="1" fillId="4" borderId="14" xfId="0" applyFont="1" applyFill="1" applyBorder="1" applyAlignment="1">
      <alignment horizontal="left" vertical="center" wrapText="1"/>
    </xf>
    <xf numFmtId="0" fontId="1" fillId="4" borderId="24" xfId="0" applyFont="1" applyFill="1" applyBorder="1" applyAlignment="1">
      <alignment horizontal="left" vertical="center" wrapText="1"/>
    </xf>
    <xf numFmtId="49" fontId="1" fillId="0" borderId="26" xfId="0" applyNumberFormat="1" applyFont="1" applyBorder="1" applyAlignment="1">
      <alignment horizontal="left" vertical="center" wrapText="1"/>
    </xf>
    <xf numFmtId="49" fontId="1" fillId="0" borderId="25" xfId="0" applyNumberFormat="1" applyFont="1" applyBorder="1" applyAlignment="1">
      <alignment horizontal="left" vertical="center" wrapText="1"/>
    </xf>
    <xf numFmtId="0" fontId="1" fillId="0" borderId="14" xfId="0" applyFont="1" applyFill="1" applyBorder="1" applyAlignment="1">
      <alignment vertical="center" wrapText="1"/>
    </xf>
    <xf numFmtId="0" fontId="1" fillId="0" borderId="24" xfId="0" applyFont="1" applyFill="1" applyBorder="1" applyAlignment="1">
      <alignment vertical="center" wrapText="1"/>
    </xf>
    <xf numFmtId="0" fontId="1" fillId="0" borderId="14" xfId="0" applyNumberFormat="1" applyFont="1" applyFill="1" applyBorder="1" applyAlignment="1">
      <alignment horizontal="left" vertical="center" wrapText="1"/>
    </xf>
    <xf numFmtId="0" fontId="1" fillId="0" borderId="24" xfId="0" applyNumberFormat="1" applyFont="1" applyFill="1" applyBorder="1" applyAlignment="1">
      <alignment horizontal="left" vertical="center" wrapText="1"/>
    </xf>
    <xf numFmtId="0" fontId="1" fillId="4" borderId="6"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22" xfId="0" applyFont="1" applyFill="1" applyBorder="1" applyAlignment="1">
      <alignment horizontal="left" vertical="top" wrapText="1"/>
    </xf>
    <xf numFmtId="0" fontId="1" fillId="4" borderId="16" xfId="0" applyFont="1" applyFill="1" applyBorder="1" applyAlignment="1">
      <alignment horizontal="left" vertical="top" wrapText="1"/>
    </xf>
    <xf numFmtId="0" fontId="1" fillId="0" borderId="14" xfId="0" applyNumberFormat="1" applyFont="1" applyFill="1" applyBorder="1" applyAlignment="1">
      <alignment horizontal="left" vertical="top" wrapText="1"/>
    </xf>
    <xf numFmtId="0" fontId="1" fillId="0" borderId="24" xfId="0" applyNumberFormat="1"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3"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9"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0" borderId="1" xfId="0" applyFont="1" applyFill="1" applyBorder="1" applyAlignment="1">
      <alignment horizontal="center" vertical="top" wrapText="1"/>
    </xf>
    <xf numFmtId="0" fontId="1" fillId="0" borderId="14" xfId="0" applyFont="1" applyFill="1" applyBorder="1" applyAlignment="1">
      <alignment horizontal="left" vertical="center" wrapText="1"/>
    </xf>
    <xf numFmtId="0" fontId="1" fillId="0" borderId="24" xfId="0" applyFont="1" applyFill="1" applyBorder="1" applyAlignment="1">
      <alignment horizontal="left" vertical="center" wrapText="1"/>
    </xf>
    <xf numFmtId="0" fontId="1" fillId="4" borderId="14" xfId="0" applyFont="1" applyFill="1" applyBorder="1" applyAlignment="1">
      <alignment horizontal="left" vertical="top" wrapText="1"/>
    </xf>
    <xf numFmtId="0" fontId="1" fillId="4" borderId="24" xfId="0" applyFont="1" applyFill="1" applyBorder="1" applyAlignment="1">
      <alignment horizontal="left" vertical="top" wrapText="1"/>
    </xf>
    <xf numFmtId="0" fontId="1" fillId="0" borderId="1" xfId="0" applyNumberFormat="1" applyFont="1" applyFill="1" applyBorder="1" applyAlignment="1">
      <alignment horizontal="left" vertical="top" wrapText="1"/>
    </xf>
    <xf numFmtId="0" fontId="1" fillId="0" borderId="3" xfId="0" applyNumberFormat="1" applyFont="1" applyFill="1" applyBorder="1" applyAlignment="1">
      <alignment horizontal="left" vertical="top" wrapText="1"/>
    </xf>
    <xf numFmtId="0" fontId="1" fillId="6" borderId="1" xfId="0" applyFont="1" applyFill="1" applyBorder="1" applyAlignment="1">
      <alignment horizontal="left" vertical="top" wrapText="1"/>
    </xf>
    <xf numFmtId="0" fontId="1" fillId="6" borderId="3" xfId="0" applyFont="1" applyFill="1" applyBorder="1" applyAlignment="1">
      <alignment horizontal="left" vertical="top" wrapText="1"/>
    </xf>
    <xf numFmtId="0" fontId="3" fillId="6" borderId="1" xfId="0" applyFont="1" applyFill="1" applyBorder="1" applyAlignment="1">
      <alignment horizontal="left" vertical="top" wrapText="1"/>
    </xf>
    <xf numFmtId="0" fontId="3" fillId="6" borderId="3" xfId="0" applyFont="1" applyFill="1" applyBorder="1" applyAlignment="1">
      <alignment horizontal="left" vertical="top" wrapText="1"/>
    </xf>
    <xf numFmtId="0" fontId="7" fillId="6" borderId="1"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1" fillId="0" borderId="27" xfId="0" applyNumberFormat="1" applyFont="1" applyFill="1" applyBorder="1" applyAlignment="1">
      <alignment horizontal="left" vertical="top" wrapText="1"/>
    </xf>
    <xf numFmtId="0" fontId="1" fillId="0" borderId="2" xfId="0" applyFont="1" applyFill="1" applyBorder="1" applyAlignment="1">
      <alignment horizontal="center" vertical="center" wrapText="1"/>
    </xf>
    <xf numFmtId="0" fontId="1" fillId="6" borderId="14" xfId="0" applyNumberFormat="1" applyFont="1" applyFill="1" applyBorder="1" applyAlignment="1">
      <alignment horizontal="left" vertical="top" wrapText="1"/>
    </xf>
    <xf numFmtId="0" fontId="1" fillId="6" borderId="24" xfId="0" applyNumberFormat="1" applyFont="1" applyFill="1" applyBorder="1" applyAlignment="1">
      <alignment horizontal="left" vertical="top" wrapText="1"/>
    </xf>
    <xf numFmtId="0" fontId="1" fillId="6" borderId="14" xfId="0" applyFont="1" applyFill="1" applyBorder="1" applyAlignment="1">
      <alignment horizontal="left" vertical="top" wrapText="1"/>
    </xf>
    <xf numFmtId="0" fontId="1" fillId="6" borderId="24" xfId="0" applyFont="1" applyFill="1" applyBorder="1" applyAlignment="1">
      <alignment horizontal="left" vertical="top" wrapText="1"/>
    </xf>
    <xf numFmtId="49" fontId="1" fillId="6" borderId="1" xfId="0" applyNumberFormat="1" applyFont="1" applyFill="1" applyBorder="1" applyAlignment="1">
      <alignment horizontal="center" vertical="center" wrapText="1"/>
    </xf>
    <xf numFmtId="49" fontId="1" fillId="6" borderId="3" xfId="0" applyNumberFormat="1" applyFont="1" applyFill="1" applyBorder="1" applyAlignment="1">
      <alignment horizontal="center" vertical="center" wrapText="1"/>
    </xf>
    <xf numFmtId="0" fontId="3" fillId="6" borderId="24" xfId="0" applyFont="1" applyFill="1" applyBorder="1" applyAlignment="1">
      <alignment horizontal="left" vertical="top" wrapText="1"/>
    </xf>
    <xf numFmtId="0" fontId="1" fillId="6" borderId="14" xfId="0" applyFont="1" applyFill="1" applyBorder="1" applyAlignment="1">
      <alignment horizontal="center" vertical="top" wrapText="1"/>
    </xf>
    <xf numFmtId="0" fontId="1" fillId="6" borderId="24" xfId="0" applyFont="1" applyFill="1" applyBorder="1" applyAlignment="1">
      <alignment horizontal="center" vertical="top" wrapText="1"/>
    </xf>
    <xf numFmtId="0" fontId="11" fillId="0" borderId="2" xfId="0" applyFont="1" applyBorder="1" applyAlignment="1">
      <alignment horizontal="left" vertical="center" wrapText="1"/>
    </xf>
    <xf numFmtId="0" fontId="11" fillId="0" borderId="13" xfId="0" applyFont="1" applyBorder="1" applyAlignment="1">
      <alignment horizontal="center" vertical="center" wrapText="1"/>
    </xf>
    <xf numFmtId="0" fontId="11" fillId="0" borderId="0" xfId="0" applyFont="1" applyBorder="1" applyAlignment="1">
      <alignment horizontal="center" vertical="center" wrapText="1"/>
    </xf>
    <xf numFmtId="0" fontId="7" fillId="6" borderId="2" xfId="0" applyFont="1" applyFill="1" applyBorder="1" applyAlignment="1">
      <alignment horizontal="center" vertical="center" wrapText="1"/>
    </xf>
    <xf numFmtId="0" fontId="1" fillId="4" borderId="14" xfId="0" applyNumberFormat="1" applyFont="1" applyFill="1" applyBorder="1" applyAlignment="1">
      <alignment horizontal="left" vertical="top" wrapText="1"/>
    </xf>
    <xf numFmtId="0" fontId="1" fillId="4" borderId="24" xfId="0" applyNumberFormat="1" applyFont="1" applyFill="1" applyBorder="1" applyAlignment="1">
      <alignment horizontal="left" vertical="top" wrapText="1"/>
    </xf>
    <xf numFmtId="0" fontId="7" fillId="0" borderId="2" xfId="0" applyFont="1" applyFill="1" applyBorder="1" applyAlignment="1">
      <alignment horizontal="center" vertical="center" wrapText="1"/>
    </xf>
    <xf numFmtId="0" fontId="1" fillId="4" borderId="47" xfId="0" applyFont="1" applyFill="1" applyBorder="1" applyAlignment="1">
      <alignment horizontal="left" vertical="top" wrapText="1"/>
    </xf>
    <xf numFmtId="0" fontId="3" fillId="4" borderId="2" xfId="0" applyFont="1" applyFill="1" applyBorder="1" applyAlignment="1">
      <alignment horizontal="left" vertical="top" wrapText="1"/>
    </xf>
    <xf numFmtId="0" fontId="1" fillId="6" borderId="8"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13" xfId="0" applyFont="1" applyBorder="1" applyAlignment="1">
      <alignment horizontal="center" vertical="center" wrapText="1"/>
    </xf>
    <xf numFmtId="0" fontId="1" fillId="0" borderId="0" xfId="0" applyFont="1" applyBorder="1" applyAlignment="1">
      <alignment horizontal="center" vertical="center" wrapText="1"/>
    </xf>
    <xf numFmtId="0" fontId="1" fillId="4" borderId="3" xfId="0" applyFont="1" applyFill="1" applyBorder="1" applyAlignment="1">
      <alignment horizontal="center" vertical="top"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49" fontId="1" fillId="0" borderId="15" xfId="0" applyNumberFormat="1" applyFont="1" applyBorder="1" applyAlignment="1">
      <alignment horizontal="center" vertical="center" wrapText="1"/>
    </xf>
    <xf numFmtId="49" fontId="1" fillId="0" borderId="37" xfId="0" applyNumberFormat="1" applyFont="1" applyBorder="1" applyAlignment="1">
      <alignment horizontal="center" vertical="center" wrapText="1"/>
    </xf>
    <xf numFmtId="0" fontId="1" fillId="4" borderId="55"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8" borderId="9" xfId="0" applyFont="1" applyFill="1" applyBorder="1" applyAlignment="1">
      <alignment horizontal="center" vertical="center" wrapText="1"/>
    </xf>
    <xf numFmtId="0" fontId="1" fillId="8" borderId="7"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12" fillId="6" borderId="3" xfId="0" applyFont="1" applyFill="1" applyBorder="1" applyAlignment="1">
      <alignment horizontal="center" vertical="center" wrapText="1"/>
    </xf>
    <xf numFmtId="49" fontId="1" fillId="0" borderId="26" xfId="0" applyNumberFormat="1" applyFont="1" applyBorder="1" applyAlignment="1">
      <alignment horizontal="center" vertical="center" wrapText="1"/>
    </xf>
    <xf numFmtId="0" fontId="1" fillId="0" borderId="17" xfId="0" applyFont="1" applyFill="1" applyBorder="1" applyAlignment="1">
      <alignment horizontal="center" vertical="center" wrapText="1"/>
    </xf>
    <xf numFmtId="0" fontId="3" fillId="0" borderId="8" xfId="0" applyFont="1" applyFill="1" applyBorder="1" applyAlignment="1">
      <alignment horizontal="left" vertical="top" wrapText="1"/>
    </xf>
    <xf numFmtId="0" fontId="1" fillId="8" borderId="14" xfId="0" applyFont="1" applyFill="1" applyBorder="1" applyAlignment="1">
      <alignment horizontal="left" vertical="center" wrapText="1"/>
    </xf>
    <xf numFmtId="0" fontId="1" fillId="8" borderId="24" xfId="0" applyFont="1" applyFill="1" applyBorder="1" applyAlignment="1">
      <alignment horizontal="left" vertical="center" wrapText="1"/>
    </xf>
    <xf numFmtId="0" fontId="1" fillId="6" borderId="18" xfId="0" applyFont="1" applyFill="1" applyBorder="1" applyAlignment="1">
      <alignment horizontal="center" vertical="center" wrapText="1"/>
    </xf>
    <xf numFmtId="49" fontId="1" fillId="6" borderId="26" xfId="0" applyNumberFormat="1" applyFont="1" applyFill="1" applyBorder="1" applyAlignment="1">
      <alignment horizontal="left" vertical="center" wrapText="1"/>
    </xf>
    <xf numFmtId="49" fontId="1" fillId="6" borderId="25" xfId="0" applyNumberFormat="1" applyFont="1" applyFill="1" applyBorder="1" applyAlignment="1">
      <alignment horizontal="left" vertical="center" wrapText="1"/>
    </xf>
    <xf numFmtId="0" fontId="1" fillId="6" borderId="26" xfId="0" applyFont="1" applyFill="1" applyBorder="1" applyAlignment="1">
      <alignment horizontal="center" vertical="center" wrapText="1"/>
    </xf>
    <xf numFmtId="0" fontId="1" fillId="6" borderId="25" xfId="0" applyFont="1" applyFill="1" applyBorder="1" applyAlignment="1">
      <alignment horizontal="center" vertical="center" wrapText="1"/>
    </xf>
    <xf numFmtId="49" fontId="1" fillId="8" borderId="39" xfId="0" applyNumberFormat="1" applyFont="1" applyFill="1" applyBorder="1" applyAlignment="1">
      <alignment horizontal="center" vertical="center" wrapText="1"/>
    </xf>
    <xf numFmtId="49" fontId="1" fillId="8" borderId="25" xfId="0" applyNumberFormat="1" applyFont="1" applyFill="1" applyBorder="1" applyAlignment="1">
      <alignment horizontal="center" vertical="center" wrapText="1"/>
    </xf>
    <xf numFmtId="49" fontId="1" fillId="0" borderId="36" xfId="0" applyNumberFormat="1" applyFont="1" applyBorder="1" applyAlignment="1">
      <alignment horizontal="center" vertical="center" wrapText="1"/>
    </xf>
    <xf numFmtId="0" fontId="3" fillId="4" borderId="21" xfId="0" applyFont="1" applyFill="1" applyBorder="1" applyAlignment="1">
      <alignment horizontal="left" vertical="top" wrapText="1"/>
    </xf>
    <xf numFmtId="0" fontId="3" fillId="4" borderId="17" xfId="0" applyFont="1" applyFill="1" applyBorder="1" applyAlignment="1">
      <alignment horizontal="left" vertical="top" wrapText="1"/>
    </xf>
    <xf numFmtId="0" fontId="3" fillId="0" borderId="17" xfId="0" applyFont="1" applyFill="1" applyBorder="1" applyAlignment="1">
      <alignment horizontal="left" vertical="center" wrapText="1"/>
    </xf>
    <xf numFmtId="0" fontId="1" fillId="0" borderId="21" xfId="0" applyFont="1" applyFill="1" applyBorder="1" applyAlignment="1">
      <alignment horizontal="center" vertical="center" wrapText="1"/>
    </xf>
    <xf numFmtId="0" fontId="1" fillId="6" borderId="23" xfId="0" applyFont="1" applyFill="1" applyBorder="1" applyAlignment="1">
      <alignment horizontal="center" vertical="center" wrapText="1"/>
    </xf>
    <xf numFmtId="49" fontId="1" fillId="0" borderId="15" xfId="0" applyNumberFormat="1" applyFont="1" applyFill="1" applyBorder="1" applyAlignment="1">
      <alignment horizontal="center" vertical="center" wrapText="1"/>
    </xf>
    <xf numFmtId="49" fontId="1" fillId="0" borderId="19" xfId="0" applyNumberFormat="1" applyFont="1" applyFill="1" applyBorder="1" applyAlignment="1">
      <alignment horizontal="center" vertical="center" wrapText="1"/>
    </xf>
    <xf numFmtId="49" fontId="1" fillId="0" borderId="36" xfId="0" applyNumberFormat="1" applyFont="1" applyFill="1" applyBorder="1" applyAlignment="1">
      <alignment horizontal="center" vertical="center" wrapText="1"/>
    </xf>
    <xf numFmtId="49" fontId="1" fillId="0" borderId="37" xfId="0" applyNumberFormat="1" applyFont="1" applyFill="1" applyBorder="1" applyAlignment="1">
      <alignment horizontal="center" vertical="center" wrapText="1"/>
    </xf>
    <xf numFmtId="49" fontId="1" fillId="0" borderId="54" xfId="0" applyNumberFormat="1" applyFont="1" applyBorder="1" applyAlignment="1">
      <alignment horizontal="center" vertical="center" wrapText="1"/>
    </xf>
    <xf numFmtId="49" fontId="1" fillId="0" borderId="28" xfId="0" applyNumberFormat="1" applyFont="1" applyBorder="1" applyAlignment="1">
      <alignment horizontal="center" vertical="center" wrapText="1"/>
    </xf>
    <xf numFmtId="49" fontId="1" fillId="0" borderId="15" xfId="0" applyNumberFormat="1" applyFont="1" applyBorder="1" applyAlignment="1">
      <alignment horizontal="center" vertical="top" wrapText="1"/>
    </xf>
    <xf numFmtId="49" fontId="1" fillId="0" borderId="37" xfId="0" applyNumberFormat="1" applyFont="1" applyBorder="1" applyAlignment="1">
      <alignment horizontal="center" vertical="top" wrapText="1"/>
    </xf>
    <xf numFmtId="0" fontId="3" fillId="0" borderId="17" xfId="0" applyFont="1" applyFill="1" applyBorder="1" applyAlignment="1">
      <alignment horizontal="left" vertical="top" wrapText="1"/>
    </xf>
    <xf numFmtId="0" fontId="3" fillId="4" borderId="8" xfId="0" applyFont="1" applyFill="1" applyBorder="1" applyAlignment="1">
      <alignment horizontal="left" vertical="top" wrapText="1"/>
    </xf>
    <xf numFmtId="49" fontId="1" fillId="4" borderId="26" xfId="0" applyNumberFormat="1" applyFont="1" applyFill="1" applyBorder="1" applyAlignment="1">
      <alignment horizontal="center" vertical="center" wrapText="1"/>
    </xf>
    <xf numFmtId="49" fontId="1" fillId="4" borderId="25" xfId="0" applyNumberFormat="1" applyFont="1" applyFill="1" applyBorder="1" applyAlignment="1">
      <alignment horizontal="center" vertical="center" wrapText="1"/>
    </xf>
    <xf numFmtId="49" fontId="1" fillId="6" borderId="26" xfId="0" applyNumberFormat="1" applyFont="1" applyFill="1" applyBorder="1" applyAlignment="1">
      <alignment horizontal="center" vertical="center" wrapText="1"/>
    </xf>
    <xf numFmtId="49" fontId="1" fillId="6" borderId="25" xfId="0" applyNumberFormat="1" applyFont="1" applyFill="1" applyBorder="1" applyAlignment="1">
      <alignment horizontal="center" vertical="center" wrapText="1"/>
    </xf>
    <xf numFmtId="0" fontId="1" fillId="6" borderId="8" xfId="0" applyFont="1" applyFill="1" applyBorder="1" applyAlignment="1">
      <alignment horizontal="center" vertical="top" wrapText="1"/>
    </xf>
    <xf numFmtId="0" fontId="1" fillId="6" borderId="3" xfId="0" applyFont="1" applyFill="1" applyBorder="1" applyAlignment="1">
      <alignment horizontal="center" vertical="top" wrapText="1"/>
    </xf>
    <xf numFmtId="49" fontId="1" fillId="6" borderId="36" xfId="0" applyNumberFormat="1" applyFont="1" applyFill="1" applyBorder="1" applyAlignment="1">
      <alignment horizontal="center" vertical="center" wrapText="1"/>
    </xf>
    <xf numFmtId="49" fontId="1" fillId="6" borderId="37" xfId="0" applyNumberFormat="1" applyFont="1" applyFill="1" applyBorder="1" applyAlignment="1">
      <alignment horizontal="center" vertical="center" wrapText="1"/>
    </xf>
    <xf numFmtId="49" fontId="1" fillId="6" borderId="15" xfId="0" applyNumberFormat="1" applyFont="1" applyFill="1" applyBorder="1" applyAlignment="1">
      <alignment horizontal="center" vertical="center" wrapText="1"/>
    </xf>
    <xf numFmtId="0" fontId="1" fillId="0" borderId="16" xfId="0" applyNumberFormat="1" applyFont="1" applyFill="1" applyBorder="1" applyAlignment="1">
      <alignment horizontal="left" vertical="top" wrapText="1"/>
    </xf>
    <xf numFmtId="0" fontId="1" fillId="4" borderId="14" xfId="0" applyNumberFormat="1" applyFont="1" applyFill="1" applyBorder="1" applyAlignment="1">
      <alignment horizontal="center" vertical="center" wrapText="1"/>
    </xf>
    <xf numFmtId="0" fontId="1" fillId="4" borderId="24" xfId="0" applyNumberFormat="1" applyFont="1" applyFill="1" applyBorder="1" applyAlignment="1">
      <alignment horizontal="center" vertical="center" wrapText="1"/>
    </xf>
    <xf numFmtId="0" fontId="1" fillId="6" borderId="1" xfId="0" applyFont="1" applyFill="1" applyBorder="1" applyAlignment="1">
      <alignment horizontal="center" vertical="top" wrapText="1"/>
    </xf>
    <xf numFmtId="0" fontId="1" fillId="6" borderId="4" xfId="0" applyFont="1" applyFill="1" applyBorder="1" applyAlignment="1">
      <alignment horizontal="left" vertical="top" wrapText="1"/>
    </xf>
    <xf numFmtId="0" fontId="1" fillId="6" borderId="11" xfId="0" applyFont="1" applyFill="1" applyBorder="1" applyAlignment="1">
      <alignment horizontal="left" vertical="top" wrapText="1"/>
    </xf>
    <xf numFmtId="0" fontId="1" fillId="6" borderId="14" xfId="0" applyNumberFormat="1" applyFont="1" applyFill="1" applyBorder="1" applyAlignment="1">
      <alignment horizontal="left" vertical="center" wrapText="1"/>
    </xf>
    <xf numFmtId="0" fontId="1" fillId="6" borderId="24" xfId="0" applyNumberFormat="1" applyFont="1" applyFill="1" applyBorder="1" applyAlignment="1">
      <alignment horizontal="left" vertical="center" wrapText="1"/>
    </xf>
    <xf numFmtId="0" fontId="7" fillId="6" borderId="2" xfId="0" applyFont="1" applyFill="1" applyBorder="1" applyAlignment="1">
      <alignment horizontal="center" vertical="top" wrapText="1"/>
    </xf>
    <xf numFmtId="0" fontId="1" fillId="0" borderId="26" xfId="0" applyFont="1" applyBorder="1" applyAlignment="1">
      <alignment horizontal="center" vertical="center" wrapText="1"/>
    </xf>
    <xf numFmtId="0" fontId="1" fillId="0" borderId="25" xfId="0" applyFont="1" applyBorder="1" applyAlignment="1">
      <alignment horizontal="center" vertical="center" wrapText="1"/>
    </xf>
    <xf numFmtId="0" fontId="1" fillId="11" borderId="1" xfId="0" applyFont="1" applyFill="1" applyBorder="1" applyAlignment="1">
      <alignment horizontal="center" vertical="center" wrapText="1"/>
    </xf>
    <xf numFmtId="0" fontId="1" fillId="11" borderId="3" xfId="0" applyFont="1" applyFill="1" applyBorder="1" applyAlignment="1">
      <alignment horizontal="center" vertical="center" wrapText="1"/>
    </xf>
    <xf numFmtId="0" fontId="1" fillId="0" borderId="39" xfId="0" applyFont="1" applyBorder="1" applyAlignment="1">
      <alignment horizontal="center" vertical="center" wrapText="1"/>
    </xf>
    <xf numFmtId="0" fontId="1" fillId="0" borderId="2" xfId="0" applyFont="1" applyBorder="1" applyAlignment="1">
      <alignment horizontal="center" vertical="center" wrapText="1"/>
    </xf>
    <xf numFmtId="0" fontId="1" fillId="11" borderId="39" xfId="0" applyFont="1" applyFill="1" applyBorder="1" applyAlignment="1">
      <alignment horizontal="center" vertical="center" wrapText="1"/>
    </xf>
    <xf numFmtId="0" fontId="1" fillId="11" borderId="25" xfId="0" applyFont="1" applyFill="1" applyBorder="1" applyAlignment="1">
      <alignment horizontal="center" vertical="center" wrapText="1"/>
    </xf>
    <xf numFmtId="49" fontId="1" fillId="0" borderId="26" xfId="0" applyNumberFormat="1" applyFont="1" applyFill="1" applyBorder="1" applyAlignment="1">
      <alignment horizontal="center" vertical="center" wrapText="1"/>
    </xf>
    <xf numFmtId="49" fontId="1" fillId="0" borderId="25" xfId="0" applyNumberFormat="1" applyFont="1" applyFill="1" applyBorder="1" applyAlignment="1">
      <alignment horizontal="center" vertical="center" wrapText="1"/>
    </xf>
    <xf numFmtId="0" fontId="1" fillId="4" borderId="21"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14" xfId="0" applyFont="1" applyFill="1" applyBorder="1" applyAlignment="1">
      <alignment horizontal="left" vertical="top" wrapText="1"/>
    </xf>
    <xf numFmtId="0" fontId="1" fillId="0" borderId="24" xfId="0" applyFont="1" applyFill="1" applyBorder="1" applyAlignment="1">
      <alignment horizontal="left" vertical="top" wrapText="1"/>
    </xf>
    <xf numFmtId="0" fontId="27" fillId="4" borderId="1" xfId="0" applyFont="1" applyFill="1" applyBorder="1" applyAlignment="1">
      <alignment horizontal="center" vertical="center" wrapText="1"/>
    </xf>
    <xf numFmtId="0" fontId="27" fillId="4" borderId="3" xfId="0" applyFont="1" applyFill="1" applyBorder="1" applyAlignment="1">
      <alignment horizontal="center" vertical="center" wrapText="1"/>
    </xf>
    <xf numFmtId="0" fontId="1" fillId="5" borderId="27" xfId="0" applyFont="1" applyFill="1" applyBorder="1" applyAlignment="1">
      <alignment horizontal="left" vertical="center" wrapText="1"/>
    </xf>
    <xf numFmtId="0" fontId="1" fillId="5" borderId="24" xfId="0" applyFont="1" applyFill="1" applyBorder="1" applyAlignment="1">
      <alignment horizontal="left" vertical="center" wrapText="1"/>
    </xf>
    <xf numFmtId="0" fontId="1" fillId="6" borderId="14" xfId="0" applyFont="1" applyFill="1" applyBorder="1" applyAlignment="1">
      <alignment horizontal="left" vertical="center" wrapText="1"/>
    </xf>
    <xf numFmtId="0" fontId="1" fillId="6" borderId="24" xfId="0" applyFont="1" applyFill="1" applyBorder="1" applyAlignment="1">
      <alignment horizontal="left" vertical="center" wrapText="1"/>
    </xf>
    <xf numFmtId="0" fontId="1" fillId="11" borderId="14" xfId="0" applyFont="1" applyFill="1" applyBorder="1" applyAlignment="1">
      <alignment horizontal="left" vertical="center" wrapText="1"/>
    </xf>
    <xf numFmtId="0" fontId="1" fillId="11" borderId="24" xfId="0" applyFont="1" applyFill="1" applyBorder="1" applyAlignment="1">
      <alignment horizontal="left" vertical="center" wrapText="1"/>
    </xf>
    <xf numFmtId="0" fontId="1" fillId="4" borderId="2" xfId="0" applyFont="1" applyFill="1" applyBorder="1" applyAlignment="1">
      <alignment horizontal="left" vertical="center" wrapText="1"/>
    </xf>
    <xf numFmtId="0" fontId="1" fillId="6" borderId="2" xfId="0" applyFont="1" applyFill="1" applyBorder="1" applyAlignment="1">
      <alignment horizontal="left" vertical="center" wrapText="1"/>
    </xf>
    <xf numFmtId="0" fontId="3" fillId="6" borderId="8" xfId="0" applyFont="1" applyFill="1" applyBorder="1" applyAlignment="1">
      <alignment horizontal="left" vertical="top" wrapText="1"/>
    </xf>
    <xf numFmtId="0" fontId="3" fillId="6" borderId="1" xfId="0" applyFont="1" applyFill="1" applyBorder="1" applyAlignment="1">
      <alignment horizontal="left" vertical="center" wrapText="1"/>
    </xf>
    <xf numFmtId="0" fontId="3" fillId="6" borderId="3" xfId="0" applyFont="1" applyFill="1" applyBorder="1" applyAlignment="1">
      <alignment horizontal="left" vertical="center" wrapText="1"/>
    </xf>
    <xf numFmtId="0" fontId="7" fillId="6" borderId="8"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4" borderId="1" xfId="0" applyFont="1" applyFill="1" applyBorder="1" applyAlignment="1">
      <alignment horizontal="left" vertical="center" wrapText="1"/>
    </xf>
    <xf numFmtId="0" fontId="1" fillId="11" borderId="8" xfId="0" applyFont="1" applyFill="1" applyBorder="1" applyAlignment="1">
      <alignment horizontal="center" vertical="center" wrapText="1"/>
    </xf>
    <xf numFmtId="0" fontId="1" fillId="10" borderId="2" xfId="0" applyFont="1" applyFill="1" applyBorder="1" applyAlignment="1">
      <alignment horizontal="center" vertical="center" wrapText="1"/>
    </xf>
    <xf numFmtId="0" fontId="1" fillId="10" borderId="18" xfId="0" applyFont="1" applyFill="1" applyBorder="1" applyAlignment="1">
      <alignment horizontal="center" vertical="center" wrapText="1"/>
    </xf>
    <xf numFmtId="49" fontId="1" fillId="6" borderId="39" xfId="0" applyNumberFormat="1" applyFont="1" applyFill="1" applyBorder="1" applyAlignment="1">
      <alignment horizontal="center" vertical="center" wrapText="1"/>
    </xf>
    <xf numFmtId="49" fontId="1" fillId="0" borderId="39" xfId="0" applyNumberFormat="1" applyFont="1" applyFill="1" applyBorder="1" applyAlignment="1">
      <alignment horizontal="center" vertical="center" wrapText="1"/>
    </xf>
    <xf numFmtId="0" fontId="1" fillId="0" borderId="14" xfId="0" applyFont="1" applyBorder="1" applyAlignment="1">
      <alignment horizontal="left" vertical="top" wrapText="1"/>
    </xf>
    <xf numFmtId="0" fontId="3" fillId="0" borderId="24" xfId="0" applyFont="1" applyBorder="1" applyAlignment="1">
      <alignment horizontal="left" vertical="top" wrapText="1"/>
    </xf>
    <xf numFmtId="0" fontId="1" fillId="6" borderId="27" xfId="0" applyFont="1" applyFill="1" applyBorder="1" applyAlignment="1">
      <alignment horizontal="left" vertical="top" wrapText="1"/>
    </xf>
    <xf numFmtId="0" fontId="11" fillId="0" borderId="2" xfId="0" applyFont="1" applyBorder="1" applyAlignment="1">
      <alignment horizontal="center" vertical="center" wrapText="1"/>
    </xf>
    <xf numFmtId="0" fontId="1" fillId="6" borderId="3" xfId="0" applyFont="1" applyFill="1" applyBorder="1" applyAlignment="1">
      <alignment horizontal="left" vertical="center" wrapText="1"/>
    </xf>
    <xf numFmtId="0" fontId="1" fillId="4" borderId="27" xfId="0" applyFont="1" applyFill="1" applyBorder="1" applyAlignment="1">
      <alignment horizontal="left" vertical="top" wrapText="1"/>
    </xf>
    <xf numFmtId="0" fontId="3" fillId="0" borderId="24" xfId="0" applyFont="1" applyFill="1" applyBorder="1" applyAlignment="1">
      <alignment horizontal="left" vertical="top" wrapText="1"/>
    </xf>
    <xf numFmtId="0" fontId="1" fillId="0" borderId="24" xfId="0" applyFont="1" applyBorder="1" applyAlignment="1">
      <alignment horizontal="left" vertical="top" wrapText="1"/>
    </xf>
    <xf numFmtId="0" fontId="1" fillId="10" borderId="14" xfId="0" applyNumberFormat="1" applyFont="1" applyFill="1" applyBorder="1" applyAlignment="1">
      <alignment horizontal="left" vertical="top" wrapText="1"/>
    </xf>
    <xf numFmtId="0" fontId="1" fillId="10" borderId="16" xfId="0" applyNumberFormat="1" applyFont="1" applyFill="1" applyBorder="1" applyAlignment="1">
      <alignment horizontal="left" vertical="top" wrapText="1"/>
    </xf>
    <xf numFmtId="0" fontId="1" fillId="6" borderId="48" xfId="0" applyFont="1" applyFill="1" applyBorder="1" applyAlignment="1">
      <alignment horizontal="left" vertical="top" wrapText="1"/>
    </xf>
    <xf numFmtId="0" fontId="1" fillId="6" borderId="49" xfId="0" applyFont="1" applyFill="1" applyBorder="1" applyAlignment="1">
      <alignment horizontal="left" vertical="top" wrapText="1"/>
    </xf>
    <xf numFmtId="0" fontId="1" fillId="4" borderId="3" xfId="0" applyFont="1" applyFill="1" applyBorder="1" applyAlignment="1">
      <alignment horizontal="left" vertical="center" wrapText="1"/>
    </xf>
    <xf numFmtId="0" fontId="27" fillId="4" borderId="2"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1" fillId="0" borderId="0" xfId="0" applyFont="1" applyBorder="1" applyAlignment="1">
      <alignment vertical="center" wrapText="1"/>
    </xf>
    <xf numFmtId="0" fontId="23" fillId="0" borderId="0" xfId="0" applyFont="1" applyBorder="1" applyAlignment="1">
      <alignment horizontal="right" vertical="center" wrapText="1"/>
    </xf>
    <xf numFmtId="0" fontId="1" fillId="0" borderId="0" xfId="0" applyFont="1" applyBorder="1" applyAlignment="1">
      <alignment horizontal="right" vertical="center" wrapText="1"/>
    </xf>
    <xf numFmtId="0" fontId="11" fillId="6" borderId="13" xfId="0" applyFont="1" applyFill="1" applyBorder="1" applyAlignment="1">
      <alignment horizontal="left" vertical="center"/>
    </xf>
    <xf numFmtId="0" fontId="6" fillId="0" borderId="0" xfId="0" applyFont="1" applyBorder="1" applyAlignment="1">
      <alignment horizontal="left"/>
    </xf>
    <xf numFmtId="0" fontId="6" fillId="0" borderId="0" xfId="0" applyFont="1" applyBorder="1" applyAlignment="1">
      <alignment horizontal="center"/>
    </xf>
    <xf numFmtId="0" fontId="6" fillId="0" borderId="0" xfId="0" applyFont="1" applyAlignment="1">
      <alignment horizontal="center"/>
    </xf>
    <xf numFmtId="0" fontId="3" fillId="4" borderId="1" xfId="0" applyFont="1" applyFill="1" applyBorder="1" applyAlignment="1">
      <alignment horizontal="left" vertical="center" wrapText="1"/>
    </xf>
    <xf numFmtId="0" fontId="3" fillId="4" borderId="3" xfId="0" applyFont="1" applyFill="1" applyBorder="1" applyAlignment="1">
      <alignment horizontal="left" vertical="center" wrapText="1"/>
    </xf>
    <xf numFmtId="0" fontId="7" fillId="4" borderId="21"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17" fillId="4" borderId="21"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1" fillId="0" borderId="22" xfId="0" applyFont="1" applyFill="1" applyBorder="1" applyAlignment="1">
      <alignment horizontal="left" vertical="center" wrapText="1"/>
    </xf>
    <xf numFmtId="0" fontId="3" fillId="9" borderId="21" xfId="0" applyFont="1" applyFill="1" applyBorder="1" applyAlignment="1">
      <alignment horizontal="left" vertical="center" wrapText="1"/>
    </xf>
    <xf numFmtId="0" fontId="3" fillId="9" borderId="8" xfId="0" applyFont="1" applyFill="1" applyBorder="1" applyAlignment="1">
      <alignment horizontal="left" vertical="center" wrapText="1"/>
    </xf>
    <xf numFmtId="0" fontId="3" fillId="9" borderId="17" xfId="0" applyFont="1" applyFill="1" applyBorder="1" applyAlignment="1">
      <alignment horizontal="left" vertical="center" wrapText="1"/>
    </xf>
    <xf numFmtId="0" fontId="1" fillId="9" borderId="8" xfId="0" applyFont="1" applyFill="1" applyBorder="1" applyAlignment="1">
      <alignment horizontal="center" vertical="center" wrapText="1"/>
    </xf>
    <xf numFmtId="0" fontId="1" fillId="9" borderId="17" xfId="0" applyFont="1" applyFill="1" applyBorder="1" applyAlignment="1">
      <alignment horizontal="center" vertical="center" wrapText="1"/>
    </xf>
    <xf numFmtId="0" fontId="1" fillId="4" borderId="21" xfId="0" applyFont="1" applyFill="1" applyBorder="1" applyAlignment="1">
      <alignment horizontal="center" vertical="top" wrapText="1"/>
    </xf>
    <xf numFmtId="49" fontId="1" fillId="0" borderId="41" xfId="0" applyNumberFormat="1" applyFont="1" applyFill="1" applyBorder="1" applyAlignment="1">
      <alignment horizontal="center" vertical="top" wrapText="1"/>
    </xf>
    <xf numFmtId="49" fontId="1" fillId="0" borderId="38" xfId="0" applyNumberFormat="1" applyFont="1" applyFill="1" applyBorder="1" applyAlignment="1">
      <alignment horizontal="center" vertical="top" wrapText="1"/>
    </xf>
    <xf numFmtId="0" fontId="1" fillId="0" borderId="27" xfId="0" applyFont="1" applyFill="1" applyBorder="1" applyAlignment="1">
      <alignment horizontal="left" vertical="center" wrapText="1"/>
    </xf>
    <xf numFmtId="0" fontId="1" fillId="4" borderId="22" xfId="0" applyFont="1" applyFill="1" applyBorder="1" applyAlignment="1">
      <alignment horizontal="left" vertical="center" wrapText="1"/>
    </xf>
    <xf numFmtId="0" fontId="1" fillId="4" borderId="16" xfId="0" applyFont="1" applyFill="1" applyBorder="1" applyAlignment="1">
      <alignment horizontal="left" vertical="center" wrapText="1"/>
    </xf>
    <xf numFmtId="0" fontId="1" fillId="0" borderId="27" xfId="0" applyFont="1" applyFill="1" applyBorder="1" applyAlignment="1">
      <alignment horizontal="left" vertical="top" wrapText="1"/>
    </xf>
    <xf numFmtId="0" fontId="1" fillId="0" borderId="16" xfId="0" applyFont="1" applyFill="1" applyBorder="1" applyAlignment="1">
      <alignment horizontal="left" vertical="top" wrapText="1"/>
    </xf>
    <xf numFmtId="0" fontId="14" fillId="0" borderId="43" xfId="0" applyFont="1" applyBorder="1" applyAlignment="1">
      <alignment horizontal="center" vertical="center"/>
    </xf>
    <xf numFmtId="0" fontId="14" fillId="0" borderId="44" xfId="0" applyFont="1" applyBorder="1" applyAlignment="1">
      <alignment horizontal="center" vertical="center"/>
    </xf>
    <xf numFmtId="0" fontId="14" fillId="0" borderId="45" xfId="0" applyFont="1" applyBorder="1" applyAlignment="1">
      <alignment horizontal="center" vertical="center"/>
    </xf>
    <xf numFmtId="0" fontId="14" fillId="0" borderId="46" xfId="0" applyFont="1" applyBorder="1" applyAlignment="1">
      <alignment horizontal="center" vertical="center"/>
    </xf>
    <xf numFmtId="0" fontId="14" fillId="0" borderId="0" xfId="0" applyFont="1" applyBorder="1" applyAlignment="1">
      <alignment horizontal="center" vertical="center"/>
    </xf>
    <xf numFmtId="0" fontId="15" fillId="3" borderId="46" xfId="0" applyFont="1" applyFill="1" applyBorder="1" applyAlignment="1">
      <alignment horizontal="center" vertical="center"/>
    </xf>
    <xf numFmtId="0" fontId="15" fillId="3" borderId="0" xfId="0" applyFont="1" applyFill="1" applyBorder="1" applyAlignment="1">
      <alignment horizontal="center" vertical="center"/>
    </xf>
    <xf numFmtId="0" fontId="15" fillId="3" borderId="36" xfId="0" applyFont="1" applyFill="1" applyBorder="1" applyAlignment="1">
      <alignment horizontal="center" vertical="center"/>
    </xf>
    <xf numFmtId="0" fontId="3" fillId="0" borderId="46" xfId="0" applyFont="1" applyBorder="1" applyAlignment="1">
      <alignment horizontal="center" vertical="center"/>
    </xf>
    <xf numFmtId="0" fontId="3" fillId="0" borderId="0" xfId="0" applyFont="1" applyBorder="1" applyAlignment="1">
      <alignment horizontal="center" vertical="center"/>
    </xf>
    <xf numFmtId="0" fontId="3" fillId="0" borderId="36" xfId="0" applyFont="1" applyBorder="1" applyAlignment="1">
      <alignment horizontal="center" vertical="center"/>
    </xf>
    <xf numFmtId="0" fontId="15" fillId="3" borderId="46"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5" fillId="3" borderId="36" xfId="0" applyFont="1" applyFill="1" applyBorder="1" applyAlignment="1">
      <alignment horizontal="center" vertical="center" wrapText="1"/>
    </xf>
    <xf numFmtId="0" fontId="1" fillId="10" borderId="14" xfId="0" applyFont="1" applyFill="1" applyBorder="1" applyAlignment="1">
      <alignment horizontal="left" vertical="center" wrapText="1"/>
    </xf>
    <xf numFmtId="0" fontId="1" fillId="10" borderId="24" xfId="0" applyFont="1" applyFill="1" applyBorder="1" applyAlignment="1">
      <alignment horizontal="left" vertical="center" wrapText="1"/>
    </xf>
    <xf numFmtId="0" fontId="17" fillId="10" borderId="1" xfId="0" applyFont="1" applyFill="1" applyBorder="1" applyAlignment="1">
      <alignment horizontal="center" vertical="center" wrapText="1"/>
    </xf>
    <xf numFmtId="0" fontId="17" fillId="10" borderId="3" xfId="0" applyFont="1" applyFill="1" applyBorder="1" applyAlignment="1">
      <alignment horizontal="center" vertical="center" wrapText="1"/>
    </xf>
    <xf numFmtId="0" fontId="1" fillId="10" borderId="1" xfId="0" applyFont="1" applyFill="1" applyBorder="1" applyAlignment="1">
      <alignment horizontal="center" vertical="center" wrapText="1"/>
    </xf>
    <xf numFmtId="0" fontId="1" fillId="10" borderId="8" xfId="0" applyFont="1" applyFill="1" applyBorder="1" applyAlignment="1">
      <alignment horizontal="center" vertical="center" wrapText="1"/>
    </xf>
    <xf numFmtId="0" fontId="1" fillId="10" borderId="3" xfId="0" applyFont="1" applyFill="1" applyBorder="1" applyAlignment="1">
      <alignment horizontal="center" vertical="center" wrapText="1"/>
    </xf>
    <xf numFmtId="0" fontId="17" fillId="6" borderId="1" xfId="0" applyFont="1" applyFill="1" applyBorder="1" applyAlignment="1">
      <alignment horizontal="center" vertical="center" wrapText="1"/>
    </xf>
    <xf numFmtId="0" fontId="17" fillId="6" borderId="3" xfId="0" applyFont="1" applyFill="1" applyBorder="1" applyAlignment="1">
      <alignment horizontal="center" vertical="center" wrapText="1"/>
    </xf>
    <xf numFmtId="49" fontId="1" fillId="10" borderId="26" xfId="0" applyNumberFormat="1" applyFont="1" applyFill="1" applyBorder="1" applyAlignment="1">
      <alignment horizontal="center" vertical="center" wrapText="1"/>
    </xf>
    <xf numFmtId="49" fontId="1" fillId="10" borderId="25"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3" xfId="0" applyFont="1" applyFill="1" applyBorder="1" applyAlignment="1">
      <alignment horizontal="center" vertical="center" wrapText="1"/>
    </xf>
    <xf numFmtId="49" fontId="1" fillId="10" borderId="26" xfId="0" applyNumberFormat="1" applyFont="1" applyFill="1" applyBorder="1" applyAlignment="1">
      <alignment horizontal="center" vertical="top" wrapText="1"/>
    </xf>
    <xf numFmtId="49" fontId="1" fillId="10" borderId="25" xfId="0" applyNumberFormat="1" applyFont="1" applyFill="1" applyBorder="1" applyAlignment="1">
      <alignment horizontal="center" vertical="top" wrapText="1"/>
    </xf>
    <xf numFmtId="49" fontId="1" fillId="0" borderId="26" xfId="0" applyNumberFormat="1" applyFont="1" applyFill="1" applyBorder="1" applyAlignment="1">
      <alignment horizontal="center" vertical="top" wrapText="1"/>
    </xf>
    <xf numFmtId="49" fontId="1" fillId="0" borderId="25" xfId="0" applyNumberFormat="1" applyFont="1" applyFill="1" applyBorder="1" applyAlignment="1">
      <alignment horizontal="center" vertical="top" wrapText="1"/>
    </xf>
    <xf numFmtId="49" fontId="8" fillId="6" borderId="26" xfId="0" applyNumberFormat="1" applyFont="1" applyFill="1" applyBorder="1" applyAlignment="1">
      <alignment horizontal="center" vertical="center" wrapText="1"/>
    </xf>
    <xf numFmtId="49" fontId="8" fillId="6" borderId="25" xfId="0" applyNumberFormat="1" applyFont="1" applyFill="1" applyBorder="1" applyAlignment="1">
      <alignment horizontal="center" vertical="center" wrapText="1"/>
    </xf>
    <xf numFmtId="0" fontId="1" fillId="9" borderId="14" xfId="0" applyFont="1" applyFill="1" applyBorder="1" applyAlignment="1">
      <alignment horizontal="left" vertical="center" wrapText="1"/>
    </xf>
    <xf numFmtId="0" fontId="1" fillId="9" borderId="16" xfId="0" applyFont="1" applyFill="1" applyBorder="1" applyAlignment="1">
      <alignment horizontal="left" vertical="center" wrapText="1"/>
    </xf>
    <xf numFmtId="0" fontId="7" fillId="0" borderId="8" xfId="0" applyFont="1" applyFill="1" applyBorder="1" applyAlignment="1">
      <alignment horizontal="center" vertical="center" wrapText="1"/>
    </xf>
    <xf numFmtId="0" fontId="26" fillId="6" borderId="23" xfId="0" applyFont="1" applyFill="1" applyBorder="1" applyAlignment="1">
      <alignment horizontal="center" vertical="center" wrapText="1"/>
    </xf>
    <xf numFmtId="0" fontId="1" fillId="0" borderId="16" xfId="0" applyFont="1" applyFill="1" applyBorder="1" applyAlignment="1">
      <alignment horizontal="left" vertical="center" wrapText="1"/>
    </xf>
    <xf numFmtId="0" fontId="1" fillId="9" borderId="24" xfId="0" applyFont="1" applyFill="1" applyBorder="1" applyAlignment="1">
      <alignment horizontal="left" vertical="center" wrapText="1"/>
    </xf>
    <xf numFmtId="0" fontId="1" fillId="9" borderId="27" xfId="0" applyFont="1" applyFill="1" applyBorder="1" applyAlignment="1">
      <alignment horizontal="left" vertical="center" wrapText="1"/>
    </xf>
    <xf numFmtId="0" fontId="11" fillId="4" borderId="23" xfId="0" applyFont="1" applyFill="1" applyBorder="1" applyAlignment="1">
      <alignment horizontal="center" vertical="top" wrapText="1"/>
    </xf>
    <xf numFmtId="0" fontId="11" fillId="4" borderId="2" xfId="0" applyFont="1" applyFill="1" applyBorder="1" applyAlignment="1">
      <alignment horizontal="center" vertical="top" wrapText="1"/>
    </xf>
    <xf numFmtId="0" fontId="11" fillId="0" borderId="8"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3" fillId="11" borderId="1" xfId="0" applyFont="1" applyFill="1" applyBorder="1" applyAlignment="1">
      <alignment horizontal="left" vertical="center" wrapText="1"/>
    </xf>
    <xf numFmtId="0" fontId="3" fillId="11" borderId="3" xfId="0" applyFont="1" applyFill="1" applyBorder="1" applyAlignment="1">
      <alignment horizontal="left" vertical="center" wrapText="1"/>
    </xf>
    <xf numFmtId="0" fontId="3" fillId="6" borderId="27" xfId="0" applyFont="1" applyFill="1" applyBorder="1" applyAlignment="1">
      <alignment horizontal="left" vertical="top" wrapText="1"/>
    </xf>
    <xf numFmtId="0" fontId="1" fillId="4" borderId="4" xfId="0" applyFont="1" applyFill="1" applyBorder="1" applyAlignment="1">
      <alignment horizontal="left" vertical="top" wrapText="1"/>
    </xf>
    <xf numFmtId="0" fontId="1" fillId="4" borderId="11" xfId="0" applyFont="1" applyFill="1" applyBorder="1" applyAlignment="1">
      <alignment horizontal="left" vertical="top" wrapText="1"/>
    </xf>
    <xf numFmtId="0" fontId="1" fillId="0" borderId="1" xfId="0" applyNumberFormat="1" applyFont="1" applyFill="1" applyBorder="1" applyAlignment="1">
      <alignment horizontal="left" vertical="center" wrapText="1"/>
    </xf>
    <xf numFmtId="0" fontId="1" fillId="0" borderId="3" xfId="0" applyNumberFormat="1" applyFont="1" applyFill="1" applyBorder="1" applyAlignment="1">
      <alignment horizontal="left" vertical="center" wrapText="1"/>
    </xf>
    <xf numFmtId="49" fontId="1" fillId="0" borderId="26" xfId="0" applyNumberFormat="1" applyFont="1" applyFill="1" applyBorder="1" applyAlignment="1">
      <alignment horizontal="left" vertical="center" wrapText="1"/>
    </xf>
    <xf numFmtId="49" fontId="1" fillId="0" borderId="25" xfId="0" applyNumberFormat="1" applyFont="1" applyFill="1" applyBorder="1" applyAlignment="1">
      <alignment horizontal="left" vertical="center" wrapText="1"/>
    </xf>
    <xf numFmtId="0" fontId="1" fillId="8" borderId="1" xfId="0" applyFont="1" applyFill="1" applyBorder="1" applyAlignment="1">
      <alignment horizontal="left" vertical="center" wrapText="1"/>
    </xf>
    <xf numFmtId="0" fontId="1" fillId="8" borderId="3" xfId="0" applyFont="1" applyFill="1" applyBorder="1" applyAlignment="1">
      <alignment horizontal="left" vertical="center" wrapText="1"/>
    </xf>
    <xf numFmtId="0" fontId="5" fillId="6" borderId="0" xfId="0" applyFont="1" applyFill="1" applyBorder="1" applyAlignment="1">
      <alignment horizontal="center" vertical="center"/>
    </xf>
    <xf numFmtId="0" fontId="33" fillId="6" borderId="3" xfId="0" applyFont="1" applyFill="1" applyBorder="1" applyAlignment="1">
      <alignment horizontal="center" vertical="center" wrapText="1"/>
    </xf>
    <xf numFmtId="0" fontId="33" fillId="6" borderId="2" xfId="0"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26" xfId="0" applyFont="1" applyFill="1" applyBorder="1" applyAlignment="1">
      <alignment horizontal="left" vertical="center" wrapText="1"/>
    </xf>
    <xf numFmtId="0" fontId="33" fillId="6" borderId="25" xfId="0" applyFont="1" applyFill="1" applyBorder="1" applyAlignment="1">
      <alignment horizontal="left" vertical="center" wrapText="1"/>
    </xf>
    <xf numFmtId="0" fontId="1" fillId="4" borderId="4" xfId="0" applyFont="1" applyFill="1" applyBorder="1" applyAlignment="1">
      <alignment horizontal="center" vertical="center" wrapText="1"/>
    </xf>
    <xf numFmtId="0" fontId="3" fillId="4" borderId="3" xfId="0" applyFont="1" applyFill="1" applyBorder="1" applyAlignment="1">
      <alignment horizontal="center" vertical="top" wrapText="1"/>
    </xf>
  </cellXfs>
  <cellStyles count="2">
    <cellStyle name="Звичайни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0"/>
  <sheetViews>
    <sheetView tabSelected="1" view="pageBreakPreview" topLeftCell="B390" zoomScaleSheetLayoutView="100" workbookViewId="0">
      <selection activeCell="C402" sqref="C402:C403"/>
    </sheetView>
  </sheetViews>
  <sheetFormatPr defaultRowHeight="14.4"/>
  <cols>
    <col min="1" max="1" width="87.44140625" style="82" customWidth="1"/>
    <col min="2" max="2" width="49.6640625" style="82" customWidth="1"/>
    <col min="3" max="3" width="12.44140625" style="82" customWidth="1"/>
    <col min="4" max="4" width="25.109375" style="82" customWidth="1"/>
    <col min="5" max="5" width="19" style="82" customWidth="1"/>
    <col min="6" max="6" width="14.33203125" style="82" customWidth="1"/>
    <col min="7" max="7" width="25.6640625" style="82" customWidth="1"/>
    <col min="8" max="16384" width="8.88671875" style="82"/>
  </cols>
  <sheetData>
    <row r="1" spans="1:7" ht="20.399999999999999">
      <c r="A1" s="699" t="s">
        <v>413</v>
      </c>
      <c r="B1" s="700"/>
      <c r="C1" s="700"/>
      <c r="D1" s="700"/>
      <c r="E1" s="700"/>
      <c r="F1" s="700"/>
      <c r="G1" s="701"/>
    </row>
    <row r="2" spans="1:7" ht="20.399999999999999">
      <c r="A2" s="702" t="s">
        <v>522</v>
      </c>
      <c r="B2" s="703"/>
      <c r="C2" s="703"/>
      <c r="D2" s="703"/>
      <c r="E2" s="703"/>
      <c r="F2" s="703"/>
      <c r="G2" s="85" t="s">
        <v>742</v>
      </c>
    </row>
    <row r="3" spans="1:7" ht="18">
      <c r="A3" s="704" t="s">
        <v>215</v>
      </c>
      <c r="B3" s="705"/>
      <c r="C3" s="705"/>
      <c r="D3" s="705"/>
      <c r="E3" s="705"/>
      <c r="F3" s="705"/>
      <c r="G3" s="706"/>
    </row>
    <row r="4" spans="1:7" ht="52.8" customHeight="1">
      <c r="A4" s="710" t="s">
        <v>442</v>
      </c>
      <c r="B4" s="711"/>
      <c r="C4" s="711"/>
      <c r="D4" s="711"/>
      <c r="E4" s="711"/>
      <c r="F4" s="711"/>
      <c r="G4" s="712"/>
    </row>
    <row r="5" spans="1:7" ht="15" thickBot="1">
      <c r="A5" s="707" t="s">
        <v>441</v>
      </c>
      <c r="B5" s="708"/>
      <c r="C5" s="708"/>
      <c r="D5" s="708"/>
      <c r="E5" s="708"/>
      <c r="F5" s="708"/>
      <c r="G5" s="709"/>
    </row>
    <row r="6" spans="1:7" ht="81.75" customHeight="1" thickBot="1">
      <c r="A6" s="86" t="s">
        <v>0</v>
      </c>
      <c r="B6" s="87" t="s">
        <v>261</v>
      </c>
      <c r="C6" s="87" t="s">
        <v>13</v>
      </c>
      <c r="D6" s="87" t="s">
        <v>1</v>
      </c>
      <c r="E6" s="87" t="s">
        <v>2</v>
      </c>
      <c r="F6" s="87" t="s">
        <v>3</v>
      </c>
      <c r="G6" s="88" t="s">
        <v>4</v>
      </c>
    </row>
    <row r="7" spans="1:7" ht="19.5" customHeight="1" thickBot="1">
      <c r="A7" s="89">
        <v>1</v>
      </c>
      <c r="B7" s="90">
        <v>2</v>
      </c>
      <c r="C7" s="90">
        <v>3</v>
      </c>
      <c r="D7" s="91">
        <v>4</v>
      </c>
      <c r="E7" s="90">
        <v>5</v>
      </c>
      <c r="F7" s="92">
        <v>6</v>
      </c>
      <c r="G7" s="91">
        <v>7</v>
      </c>
    </row>
    <row r="8" spans="1:7" ht="51.75" customHeight="1">
      <c r="A8" s="694" t="s">
        <v>278</v>
      </c>
      <c r="B8" s="93" t="s">
        <v>523</v>
      </c>
      <c r="C8" s="407">
        <v>2271</v>
      </c>
      <c r="D8" s="75">
        <f>4693907-348240.38</f>
        <v>4345666.62</v>
      </c>
      <c r="E8" s="508" t="s">
        <v>79</v>
      </c>
      <c r="F8" s="508" t="s">
        <v>20</v>
      </c>
      <c r="G8" s="655" t="s">
        <v>524</v>
      </c>
    </row>
    <row r="9" spans="1:7" ht="51.75" customHeight="1">
      <c r="A9" s="523"/>
      <c r="B9" s="93"/>
      <c r="C9" s="94"/>
      <c r="D9" s="51" t="s">
        <v>415</v>
      </c>
      <c r="E9" s="508"/>
      <c r="F9" s="508"/>
      <c r="G9" s="655"/>
    </row>
    <row r="10" spans="1:7" ht="39" customHeight="1">
      <c r="A10" s="522" t="s">
        <v>247</v>
      </c>
      <c r="B10" s="93"/>
      <c r="C10" s="94"/>
      <c r="D10" s="52">
        <f>699474+245036.98</f>
        <v>944510.98</v>
      </c>
      <c r="E10" s="508"/>
      <c r="F10" s="508"/>
      <c r="G10" s="655"/>
    </row>
    <row r="11" spans="1:7" ht="48" customHeight="1">
      <c r="A11" s="523"/>
      <c r="B11" s="93"/>
      <c r="C11" s="94"/>
      <c r="D11" s="51" t="s">
        <v>414</v>
      </c>
      <c r="E11" s="508"/>
      <c r="F11" s="508"/>
      <c r="G11" s="655"/>
    </row>
    <row r="12" spans="1:7" ht="39" customHeight="1">
      <c r="A12" s="694" t="s">
        <v>405</v>
      </c>
      <c r="B12" s="93"/>
      <c r="C12" s="94"/>
      <c r="D12" s="52">
        <f>439619+103203.4</f>
        <v>542822.40000000002</v>
      </c>
      <c r="E12" s="508"/>
      <c r="F12" s="508"/>
      <c r="G12" s="655"/>
    </row>
    <row r="13" spans="1:7" ht="48.75" customHeight="1">
      <c r="A13" s="523"/>
      <c r="B13" s="95"/>
      <c r="C13" s="96"/>
      <c r="D13" s="51" t="s">
        <v>416</v>
      </c>
      <c r="E13" s="472"/>
      <c r="F13" s="472"/>
      <c r="G13" s="626"/>
    </row>
    <row r="14" spans="1:7" ht="53.25" hidden="1" customHeight="1">
      <c r="A14" s="522" t="s">
        <v>246</v>
      </c>
      <c r="B14" s="97" t="s">
        <v>523</v>
      </c>
      <c r="C14" s="98">
        <v>2271</v>
      </c>
      <c r="D14" s="99">
        <v>0</v>
      </c>
      <c r="E14" s="717" t="s">
        <v>51</v>
      </c>
      <c r="F14" s="718" t="s">
        <v>15</v>
      </c>
      <c r="G14" s="100" t="s">
        <v>33</v>
      </c>
    </row>
    <row r="15" spans="1:7" ht="39.75" hidden="1" customHeight="1">
      <c r="A15" s="523"/>
      <c r="B15" s="101"/>
      <c r="C15" s="102"/>
      <c r="D15" s="103" t="s">
        <v>207</v>
      </c>
      <c r="E15" s="718"/>
      <c r="F15" s="718"/>
      <c r="G15" s="104" t="s">
        <v>194</v>
      </c>
    </row>
    <row r="16" spans="1:7" ht="39.75" hidden="1" customHeight="1">
      <c r="A16" s="522" t="s">
        <v>247</v>
      </c>
      <c r="B16" s="101"/>
      <c r="C16" s="102"/>
      <c r="D16" s="99">
        <v>0</v>
      </c>
      <c r="E16" s="718"/>
      <c r="F16" s="718"/>
      <c r="G16" s="100" t="s">
        <v>33</v>
      </c>
    </row>
    <row r="17" spans="1:7" ht="39.75" hidden="1" customHeight="1">
      <c r="A17" s="694"/>
      <c r="B17" s="101"/>
      <c r="C17" s="102"/>
      <c r="D17" s="103" t="s">
        <v>208</v>
      </c>
      <c r="E17" s="718"/>
      <c r="F17" s="718"/>
      <c r="G17" s="104" t="s">
        <v>194</v>
      </c>
    </row>
    <row r="18" spans="1:7" ht="39.75" hidden="1" customHeight="1">
      <c r="A18" s="694" t="s">
        <v>248</v>
      </c>
      <c r="B18" s="101"/>
      <c r="C18" s="102"/>
      <c r="D18" s="99">
        <v>0</v>
      </c>
      <c r="E18" s="718"/>
      <c r="F18" s="718"/>
      <c r="G18" s="100" t="s">
        <v>33</v>
      </c>
    </row>
    <row r="19" spans="1:7" ht="37.5" hidden="1" customHeight="1">
      <c r="A19" s="523"/>
      <c r="B19" s="105"/>
      <c r="C19" s="106"/>
      <c r="D19" s="103" t="s">
        <v>208</v>
      </c>
      <c r="E19" s="719"/>
      <c r="F19" s="719"/>
      <c r="G19" s="104" t="s">
        <v>194</v>
      </c>
    </row>
    <row r="20" spans="1:7" ht="17.399999999999999">
      <c r="A20" s="61" t="s">
        <v>5</v>
      </c>
      <c r="B20" s="5"/>
      <c r="C20" s="107"/>
      <c r="D20" s="108">
        <f>D8+D10+D12+D14+D16+D18</f>
        <v>5833000</v>
      </c>
      <c r="E20" s="107"/>
      <c r="F20" s="107"/>
      <c r="G20" s="109"/>
    </row>
    <row r="21" spans="1:7" ht="57" customHeight="1">
      <c r="A21" s="522" t="s">
        <v>525</v>
      </c>
      <c r="B21" s="110" t="s">
        <v>526</v>
      </c>
      <c r="C21" s="724">
        <v>2272</v>
      </c>
      <c r="D21" s="111">
        <v>290049</v>
      </c>
      <c r="E21" s="491" t="s">
        <v>79</v>
      </c>
      <c r="F21" s="471" t="s">
        <v>20</v>
      </c>
      <c r="G21" s="625" t="s">
        <v>527</v>
      </c>
    </row>
    <row r="22" spans="1:7" ht="39" customHeight="1">
      <c r="A22" s="523"/>
      <c r="B22" s="93"/>
      <c r="C22" s="725"/>
      <c r="D22" s="51" t="s">
        <v>346</v>
      </c>
      <c r="E22" s="489"/>
      <c r="F22" s="472"/>
      <c r="G22" s="626"/>
    </row>
    <row r="23" spans="1:7" ht="59.25" customHeight="1">
      <c r="A23" s="639" t="s">
        <v>528</v>
      </c>
      <c r="B23" s="646" t="s">
        <v>529</v>
      </c>
      <c r="C23" s="720">
        <v>2272</v>
      </c>
      <c r="D23" s="111">
        <v>288051</v>
      </c>
      <c r="E23" s="491" t="s">
        <v>79</v>
      </c>
      <c r="F23" s="491" t="s">
        <v>20</v>
      </c>
      <c r="G23" s="601" t="s">
        <v>417</v>
      </c>
    </row>
    <row r="24" spans="1:7" ht="43.5" customHeight="1">
      <c r="A24" s="640"/>
      <c r="B24" s="647"/>
      <c r="C24" s="721"/>
      <c r="D24" s="112" t="s">
        <v>347</v>
      </c>
      <c r="E24" s="489"/>
      <c r="F24" s="489"/>
      <c r="G24" s="602"/>
    </row>
    <row r="25" spans="1:7" ht="48" hidden="1" customHeight="1">
      <c r="A25" s="713" t="s">
        <v>530</v>
      </c>
      <c r="B25" s="97" t="s">
        <v>526</v>
      </c>
      <c r="C25" s="715">
        <v>2272</v>
      </c>
      <c r="D25" s="99">
        <v>0</v>
      </c>
      <c r="E25" s="717" t="s">
        <v>51</v>
      </c>
      <c r="F25" s="717" t="s">
        <v>20</v>
      </c>
      <c r="G25" s="722" t="s">
        <v>531</v>
      </c>
    </row>
    <row r="26" spans="1:7" ht="48" hidden="1" customHeight="1">
      <c r="A26" s="714"/>
      <c r="B26" s="101"/>
      <c r="C26" s="716"/>
      <c r="D26" s="103" t="s">
        <v>205</v>
      </c>
      <c r="E26" s="719"/>
      <c r="F26" s="719"/>
      <c r="G26" s="723"/>
    </row>
    <row r="27" spans="1:7" ht="61.5" hidden="1" customHeight="1">
      <c r="A27" s="522" t="s">
        <v>532</v>
      </c>
      <c r="B27" s="97" t="s">
        <v>533</v>
      </c>
      <c r="C27" s="715">
        <v>2272</v>
      </c>
      <c r="D27" s="99">
        <v>0</v>
      </c>
      <c r="E27" s="717" t="s">
        <v>32</v>
      </c>
      <c r="F27" s="717" t="s">
        <v>20</v>
      </c>
      <c r="G27" s="722" t="s">
        <v>534</v>
      </c>
    </row>
    <row r="28" spans="1:7" ht="51" hidden="1" customHeight="1">
      <c r="A28" s="523"/>
      <c r="B28" s="105"/>
      <c r="C28" s="716"/>
      <c r="D28" s="103" t="s">
        <v>206</v>
      </c>
      <c r="E28" s="719"/>
      <c r="F28" s="719"/>
      <c r="G28" s="723"/>
    </row>
    <row r="29" spans="1:7" ht="29.25" customHeight="1">
      <c r="A29" s="61" t="s">
        <v>6</v>
      </c>
      <c r="B29" s="5"/>
      <c r="C29" s="5"/>
      <c r="D29" s="6">
        <f>D21+D23+D25+D27</f>
        <v>578100</v>
      </c>
      <c r="E29" s="5"/>
      <c r="F29" s="5"/>
      <c r="G29" s="62"/>
    </row>
    <row r="30" spans="1:7" ht="41.25" hidden="1" customHeight="1">
      <c r="A30" s="522" t="s">
        <v>257</v>
      </c>
      <c r="B30" s="113" t="s">
        <v>535</v>
      </c>
      <c r="C30" s="114">
        <v>2273</v>
      </c>
      <c r="D30" s="23">
        <v>0</v>
      </c>
      <c r="E30" s="54" t="s">
        <v>536</v>
      </c>
      <c r="F30" s="115" t="s">
        <v>255</v>
      </c>
      <c r="G30" s="728" t="s">
        <v>537</v>
      </c>
    </row>
    <row r="31" spans="1:7" ht="57.75" hidden="1" customHeight="1">
      <c r="A31" s="523"/>
      <c r="B31" s="116"/>
      <c r="C31" s="117"/>
      <c r="D31" s="51" t="s">
        <v>317</v>
      </c>
      <c r="E31" s="118"/>
      <c r="F31" s="119"/>
      <c r="G31" s="729"/>
    </row>
    <row r="32" spans="1:7" ht="57.75" customHeight="1">
      <c r="A32" s="713" t="s">
        <v>257</v>
      </c>
      <c r="B32" s="120" t="s">
        <v>535</v>
      </c>
      <c r="C32" s="121">
        <v>2273</v>
      </c>
      <c r="D32" s="122">
        <v>10052017.59</v>
      </c>
      <c r="E32" s="123" t="s">
        <v>536</v>
      </c>
      <c r="F32" s="124" t="s">
        <v>318</v>
      </c>
      <c r="G32" s="726" t="s">
        <v>538</v>
      </c>
    </row>
    <row r="33" spans="1:7" ht="53.25" customHeight="1" thickBot="1">
      <c r="A33" s="714"/>
      <c r="B33" s="125"/>
      <c r="C33" s="126"/>
      <c r="D33" s="103" t="s">
        <v>449</v>
      </c>
      <c r="E33" s="125" t="s">
        <v>308</v>
      </c>
      <c r="F33" s="127"/>
      <c r="G33" s="727"/>
    </row>
    <row r="34" spans="1:7" ht="123" hidden="1" customHeight="1">
      <c r="A34" s="633" t="s">
        <v>306</v>
      </c>
      <c r="B34" s="128" t="s">
        <v>307</v>
      </c>
      <c r="C34" s="117">
        <v>2273</v>
      </c>
      <c r="D34" s="17">
        <v>0</v>
      </c>
      <c r="E34" s="128" t="s">
        <v>301</v>
      </c>
      <c r="F34" s="129" t="s">
        <v>143</v>
      </c>
      <c r="G34" s="130" t="s">
        <v>316</v>
      </c>
    </row>
    <row r="35" spans="1:7" ht="60.75" hidden="1" customHeight="1">
      <c r="A35" s="697"/>
      <c r="B35" s="128"/>
      <c r="C35" s="117"/>
      <c r="D35" s="51" t="s">
        <v>309</v>
      </c>
      <c r="E35" s="16" t="s">
        <v>308</v>
      </c>
      <c r="F35" s="129"/>
      <c r="G35" s="130"/>
    </row>
    <row r="36" spans="1:7" ht="44.25" hidden="1" customHeight="1">
      <c r="A36" s="694" t="s">
        <v>251</v>
      </c>
      <c r="B36" s="16"/>
      <c r="C36" s="117"/>
      <c r="D36" s="111">
        <v>0</v>
      </c>
      <c r="E36" s="128"/>
      <c r="F36" s="129"/>
      <c r="G36" s="130"/>
    </row>
    <row r="37" spans="1:7" ht="43.5" hidden="1" customHeight="1">
      <c r="A37" s="523"/>
      <c r="B37" s="116"/>
      <c r="C37" s="131"/>
      <c r="D37" s="51" t="s">
        <v>216</v>
      </c>
      <c r="E37" s="128"/>
      <c r="F37" s="129"/>
      <c r="G37" s="130"/>
    </row>
    <row r="38" spans="1:7" ht="58.5" hidden="1" customHeight="1">
      <c r="A38" s="522" t="s">
        <v>252</v>
      </c>
      <c r="B38" s="351" t="s">
        <v>539</v>
      </c>
      <c r="C38" s="389">
        <v>2273</v>
      </c>
      <c r="D38" s="17">
        <v>0</v>
      </c>
      <c r="E38" s="128"/>
      <c r="F38" s="129"/>
      <c r="G38" s="130"/>
    </row>
    <row r="39" spans="1:7" ht="42" hidden="1" customHeight="1" thickBot="1">
      <c r="A39" s="736"/>
      <c r="B39" s="132"/>
      <c r="C39" s="133"/>
      <c r="D39" s="51" t="s">
        <v>217</v>
      </c>
      <c r="E39" s="134"/>
      <c r="F39" s="135"/>
      <c r="G39" s="136"/>
    </row>
    <row r="40" spans="1:7" ht="56.25" hidden="1" customHeight="1">
      <c r="A40" s="732" t="s">
        <v>249</v>
      </c>
      <c r="B40" s="686" t="s">
        <v>540</v>
      </c>
      <c r="C40" s="137">
        <v>2273</v>
      </c>
      <c r="D40" s="46">
        <v>0</v>
      </c>
      <c r="E40" s="689" t="s">
        <v>39</v>
      </c>
      <c r="F40" s="138" t="s">
        <v>256</v>
      </c>
      <c r="G40" s="139" t="s">
        <v>30</v>
      </c>
    </row>
    <row r="41" spans="1:7" ht="38.25" hidden="1" customHeight="1">
      <c r="A41" s="737"/>
      <c r="B41" s="687"/>
      <c r="C41" s="140"/>
      <c r="D41" s="141" t="s">
        <v>218</v>
      </c>
      <c r="E41" s="689"/>
      <c r="F41" s="142"/>
      <c r="G41" s="143" t="s">
        <v>192</v>
      </c>
    </row>
    <row r="42" spans="1:7" ht="54.75" hidden="1" customHeight="1">
      <c r="A42" s="732" t="s">
        <v>250</v>
      </c>
      <c r="B42" s="687"/>
      <c r="C42" s="144">
        <v>2273</v>
      </c>
      <c r="D42" s="45">
        <v>0</v>
      </c>
      <c r="E42" s="689"/>
      <c r="F42" s="145" t="s">
        <v>256</v>
      </c>
      <c r="G42" s="146" t="s">
        <v>30</v>
      </c>
    </row>
    <row r="43" spans="1:7" ht="36.75" hidden="1" customHeight="1">
      <c r="A43" s="738"/>
      <c r="B43" s="687"/>
      <c r="C43" s="140"/>
      <c r="D43" s="141" t="s">
        <v>219</v>
      </c>
      <c r="E43" s="689"/>
      <c r="F43" s="142"/>
      <c r="G43" s="143"/>
    </row>
    <row r="44" spans="1:7" ht="54" hidden="1" customHeight="1">
      <c r="A44" s="738" t="s">
        <v>251</v>
      </c>
      <c r="B44" s="687"/>
      <c r="C44" s="144"/>
      <c r="D44" s="45">
        <v>0</v>
      </c>
      <c r="E44" s="689"/>
      <c r="F44" s="145" t="s">
        <v>20</v>
      </c>
      <c r="G44" s="146" t="s">
        <v>30</v>
      </c>
    </row>
    <row r="45" spans="1:7" ht="31.5" hidden="1" customHeight="1">
      <c r="A45" s="737"/>
      <c r="B45" s="687"/>
      <c r="C45" s="140">
        <v>2273</v>
      </c>
      <c r="D45" s="141" t="s">
        <v>220</v>
      </c>
      <c r="E45" s="689"/>
      <c r="F45" s="142"/>
      <c r="G45" s="143"/>
    </row>
    <row r="46" spans="1:7" ht="65.25" hidden="1" customHeight="1">
      <c r="A46" s="732" t="s">
        <v>252</v>
      </c>
      <c r="B46" s="687"/>
      <c r="C46" s="137">
        <v>2273</v>
      </c>
      <c r="D46" s="46">
        <v>0</v>
      </c>
      <c r="E46" s="689"/>
      <c r="F46" s="138" t="s">
        <v>20</v>
      </c>
      <c r="G46" s="146" t="s">
        <v>30</v>
      </c>
    </row>
    <row r="47" spans="1:7" ht="33" hidden="1" customHeight="1" thickBot="1">
      <c r="A47" s="733"/>
      <c r="B47" s="688"/>
      <c r="C47" s="147"/>
      <c r="D47" s="148" t="s">
        <v>221</v>
      </c>
      <c r="E47" s="690"/>
      <c r="F47" s="149"/>
      <c r="G47" s="150"/>
    </row>
    <row r="48" spans="1:7" ht="54.75" customHeight="1">
      <c r="A48" s="685" t="s">
        <v>420</v>
      </c>
      <c r="B48" s="151" t="s">
        <v>541</v>
      </c>
      <c r="C48" s="152">
        <v>2273</v>
      </c>
      <c r="D48" s="50">
        <v>7105.91</v>
      </c>
      <c r="E48" s="587" t="s">
        <v>418</v>
      </c>
      <c r="F48" s="383" t="s">
        <v>21</v>
      </c>
      <c r="G48" s="153" t="s">
        <v>542</v>
      </c>
    </row>
    <row r="49" spans="1:7" ht="48" customHeight="1">
      <c r="A49" s="523"/>
      <c r="B49" s="95"/>
      <c r="C49" s="390"/>
      <c r="D49" s="51" t="s">
        <v>419</v>
      </c>
      <c r="E49" s="472"/>
      <c r="F49" s="340"/>
      <c r="G49" s="154"/>
    </row>
    <row r="50" spans="1:7" ht="44.25" customHeight="1">
      <c r="A50" s="697" t="s">
        <v>428</v>
      </c>
      <c r="B50" s="471" t="s">
        <v>434</v>
      </c>
      <c r="C50" s="741">
        <v>2273</v>
      </c>
      <c r="D50" s="76">
        <v>27646.92</v>
      </c>
      <c r="E50" s="535" t="s">
        <v>418</v>
      </c>
      <c r="F50" s="508" t="s">
        <v>21</v>
      </c>
      <c r="G50" s="655" t="s">
        <v>30</v>
      </c>
    </row>
    <row r="51" spans="1:7" ht="35.25" customHeight="1">
      <c r="A51" s="634"/>
      <c r="B51" s="508"/>
      <c r="C51" s="742"/>
      <c r="D51" s="51" t="s">
        <v>431</v>
      </c>
      <c r="E51" s="535"/>
      <c r="F51" s="472"/>
      <c r="G51" s="626"/>
    </row>
    <row r="52" spans="1:7" ht="38.25" customHeight="1">
      <c r="A52" s="522" t="s">
        <v>432</v>
      </c>
      <c r="B52" s="508"/>
      <c r="C52" s="389">
        <v>2273</v>
      </c>
      <c r="D52" s="52">
        <v>1510978.82</v>
      </c>
      <c r="E52" s="535" t="s">
        <v>418</v>
      </c>
      <c r="F52" s="360" t="s">
        <v>21</v>
      </c>
      <c r="G52" s="384" t="s">
        <v>30</v>
      </c>
    </row>
    <row r="53" spans="1:7" ht="40.5" customHeight="1">
      <c r="A53" s="694"/>
      <c r="B53" s="508"/>
      <c r="C53" s="389"/>
      <c r="D53" s="51" t="s">
        <v>430</v>
      </c>
      <c r="E53" s="535"/>
      <c r="F53" s="360"/>
      <c r="G53" s="384"/>
    </row>
    <row r="54" spans="1:7" ht="25.5" customHeight="1">
      <c r="A54" s="697" t="s">
        <v>433</v>
      </c>
      <c r="B54" s="508"/>
      <c r="C54" s="389">
        <v>2273</v>
      </c>
      <c r="D54" s="75">
        <v>36862.559999999998</v>
      </c>
      <c r="E54" s="535" t="s">
        <v>418</v>
      </c>
      <c r="F54" s="360" t="s">
        <v>21</v>
      </c>
      <c r="G54" s="384" t="s">
        <v>30</v>
      </c>
    </row>
    <row r="55" spans="1:7" ht="41.25" customHeight="1" thickBot="1">
      <c r="A55" s="698"/>
      <c r="B55" s="572"/>
      <c r="C55" s="155"/>
      <c r="D55" s="156" t="s">
        <v>429</v>
      </c>
      <c r="E55" s="535"/>
      <c r="F55" s="391"/>
      <c r="G55" s="157"/>
    </row>
    <row r="56" spans="1:7" ht="40.200000000000003" customHeight="1">
      <c r="A56" s="697" t="s">
        <v>448</v>
      </c>
      <c r="B56" s="587" t="s">
        <v>434</v>
      </c>
      <c r="C56" s="389">
        <v>2273</v>
      </c>
      <c r="D56" s="75">
        <v>96088.2</v>
      </c>
      <c r="E56" s="535" t="s">
        <v>418</v>
      </c>
      <c r="F56" s="360" t="s">
        <v>54</v>
      </c>
      <c r="G56" s="384" t="s">
        <v>447</v>
      </c>
    </row>
    <row r="57" spans="1:7" ht="41.25" customHeight="1" thickBot="1">
      <c r="A57" s="698"/>
      <c r="B57" s="572"/>
      <c r="C57" s="155"/>
      <c r="D57" s="156" t="s">
        <v>450</v>
      </c>
      <c r="E57" s="535"/>
      <c r="F57" s="391"/>
      <c r="G57" s="157"/>
    </row>
    <row r="58" spans="1:7" ht="18" thickBot="1">
      <c r="A58" s="158" t="s">
        <v>7</v>
      </c>
      <c r="B58" s="159"/>
      <c r="C58" s="160"/>
      <c r="D58" s="161">
        <f>D30+D34+D36+D38+D40+D42+D44+D46+D48+D50+D52+D32+D54+D56</f>
        <v>11730700</v>
      </c>
      <c r="E58" s="162"/>
      <c r="F58" s="160"/>
      <c r="G58" s="163"/>
    </row>
    <row r="59" spans="1:7" ht="43.5" hidden="1" customHeight="1">
      <c r="A59" s="695" t="s">
        <v>262</v>
      </c>
      <c r="B59" s="151" t="s">
        <v>543</v>
      </c>
      <c r="C59" s="739">
        <v>2274</v>
      </c>
      <c r="D59" s="164">
        <f>1242300-1242300</f>
        <v>0</v>
      </c>
      <c r="E59" s="588" t="s">
        <v>544</v>
      </c>
      <c r="F59" s="691" t="s">
        <v>54</v>
      </c>
      <c r="G59" s="692" t="s">
        <v>314</v>
      </c>
    </row>
    <row r="60" spans="1:7" ht="58.5" hidden="1" customHeight="1">
      <c r="A60" s="499"/>
      <c r="B60" s="95"/>
      <c r="C60" s="740"/>
      <c r="D60" s="365" t="s">
        <v>315</v>
      </c>
      <c r="E60" s="490"/>
      <c r="F60" s="559"/>
      <c r="G60" s="693"/>
    </row>
    <row r="61" spans="1:7" ht="32.25" hidden="1" customHeight="1" thickBot="1">
      <c r="A61" s="165" t="s">
        <v>31</v>
      </c>
      <c r="B61" s="166"/>
      <c r="C61" s="167"/>
      <c r="D61" s="168">
        <f>D59</f>
        <v>0</v>
      </c>
      <c r="E61" s="167"/>
      <c r="F61" s="167"/>
      <c r="G61" s="169"/>
    </row>
    <row r="62" spans="1:7" ht="28.5" customHeight="1">
      <c r="A62" s="695" t="s">
        <v>281</v>
      </c>
      <c r="B62" s="678" t="s">
        <v>545</v>
      </c>
      <c r="C62" s="682">
        <v>2275</v>
      </c>
      <c r="D62" s="19">
        <v>124900</v>
      </c>
      <c r="E62" s="684" t="s">
        <v>546</v>
      </c>
      <c r="F62" s="509" t="s">
        <v>15</v>
      </c>
      <c r="G62" s="562" t="s">
        <v>30</v>
      </c>
    </row>
    <row r="63" spans="1:7" ht="54.75" customHeight="1" thickBot="1">
      <c r="A63" s="499"/>
      <c r="B63" s="679"/>
      <c r="C63" s="683"/>
      <c r="D63" s="10" t="s">
        <v>348</v>
      </c>
      <c r="E63" s="535"/>
      <c r="F63" s="510"/>
      <c r="G63" s="563"/>
    </row>
    <row r="64" spans="1:7" ht="30" hidden="1" customHeight="1">
      <c r="A64" s="498" t="s">
        <v>260</v>
      </c>
      <c r="B64" s="678" t="s">
        <v>547</v>
      </c>
      <c r="C64" s="170"/>
      <c r="D64" s="58">
        <v>0</v>
      </c>
      <c r="E64" s="684" t="s">
        <v>546</v>
      </c>
      <c r="F64" s="509" t="s">
        <v>54</v>
      </c>
      <c r="G64" s="562" t="s">
        <v>300</v>
      </c>
    </row>
    <row r="65" spans="1:7" ht="15.6" hidden="1" customHeight="1" thickBot="1">
      <c r="A65" s="696"/>
      <c r="B65" s="679"/>
      <c r="C65" s="171">
        <v>2275</v>
      </c>
      <c r="D65" s="10" t="s">
        <v>295</v>
      </c>
      <c r="E65" s="535"/>
      <c r="F65" s="510"/>
      <c r="G65" s="563"/>
    </row>
    <row r="66" spans="1:7" ht="18" thickBot="1">
      <c r="A66" s="172" t="s">
        <v>45</v>
      </c>
      <c r="B66" s="159"/>
      <c r="C66" s="160"/>
      <c r="D66" s="161">
        <f>D62+D64</f>
        <v>124900</v>
      </c>
      <c r="E66" s="160"/>
      <c r="F66" s="160"/>
      <c r="G66" s="173"/>
    </row>
    <row r="67" spans="1:7" ht="51.75" hidden="1" customHeight="1">
      <c r="A67" s="697" t="s">
        <v>377</v>
      </c>
      <c r="B67" s="16" t="s">
        <v>548</v>
      </c>
      <c r="C67" s="734">
        <v>2210</v>
      </c>
      <c r="D67" s="13">
        <v>0</v>
      </c>
      <c r="E67" s="508" t="s">
        <v>549</v>
      </c>
      <c r="F67" s="632" t="s">
        <v>21</v>
      </c>
      <c r="G67" s="481" t="s">
        <v>30</v>
      </c>
    </row>
    <row r="68" spans="1:7" ht="42.75" hidden="1" customHeight="1">
      <c r="A68" s="634"/>
      <c r="B68" s="116"/>
      <c r="C68" s="484"/>
      <c r="D68" s="11" t="s">
        <v>131</v>
      </c>
      <c r="E68" s="472"/>
      <c r="F68" s="488"/>
      <c r="G68" s="482"/>
    </row>
    <row r="69" spans="1:7" ht="40.5" hidden="1" customHeight="1">
      <c r="A69" s="633" t="s">
        <v>63</v>
      </c>
      <c r="B69" s="113" t="s">
        <v>550</v>
      </c>
      <c r="C69" s="483">
        <v>2210</v>
      </c>
      <c r="D69" s="17">
        <v>0</v>
      </c>
      <c r="E69" s="508" t="s">
        <v>10</v>
      </c>
      <c r="F69" s="487" t="s">
        <v>20</v>
      </c>
      <c r="G69" s="571" t="s">
        <v>33</v>
      </c>
    </row>
    <row r="70" spans="1:7" ht="36.75" hidden="1" customHeight="1">
      <c r="A70" s="634"/>
      <c r="B70" s="116"/>
      <c r="C70" s="484"/>
      <c r="D70" s="2" t="s">
        <v>132</v>
      </c>
      <c r="E70" s="472"/>
      <c r="F70" s="488"/>
      <c r="G70" s="482"/>
    </row>
    <row r="71" spans="1:7" ht="24.75" hidden="1" customHeight="1">
      <c r="A71" s="382" t="s">
        <v>62</v>
      </c>
      <c r="B71" s="113" t="s">
        <v>550</v>
      </c>
      <c r="C71" s="407">
        <v>2210</v>
      </c>
      <c r="D71" s="17">
        <v>0</v>
      </c>
      <c r="E71" s="508" t="s">
        <v>10</v>
      </c>
      <c r="F71" s="487" t="s">
        <v>21</v>
      </c>
      <c r="G71" s="571" t="s">
        <v>33</v>
      </c>
    </row>
    <row r="72" spans="1:7" ht="30" hidden="1" customHeight="1">
      <c r="A72" s="382"/>
      <c r="B72" s="116"/>
      <c r="C72" s="407"/>
      <c r="D72" s="2" t="s">
        <v>133</v>
      </c>
      <c r="E72" s="472"/>
      <c r="F72" s="488"/>
      <c r="G72" s="482"/>
    </row>
    <row r="73" spans="1:7" ht="30.75" hidden="1" customHeight="1">
      <c r="A73" s="633" t="s">
        <v>58</v>
      </c>
      <c r="B73" s="16" t="s">
        <v>122</v>
      </c>
      <c r="C73" s="348">
        <v>2210</v>
      </c>
      <c r="D73" s="23">
        <v>0</v>
      </c>
      <c r="E73" s="508" t="s">
        <v>10</v>
      </c>
      <c r="F73" s="487" t="s">
        <v>20</v>
      </c>
      <c r="G73" s="571" t="s">
        <v>30</v>
      </c>
    </row>
    <row r="74" spans="1:7" ht="37.5" hidden="1" customHeight="1">
      <c r="A74" s="634"/>
      <c r="B74" s="116"/>
      <c r="C74" s="349"/>
      <c r="D74" s="4" t="s">
        <v>60</v>
      </c>
      <c r="E74" s="472"/>
      <c r="F74" s="488"/>
      <c r="G74" s="482"/>
    </row>
    <row r="75" spans="1:7" ht="25.5" customHeight="1">
      <c r="A75" s="633" t="s">
        <v>376</v>
      </c>
      <c r="B75" s="174" t="s">
        <v>551</v>
      </c>
      <c r="C75" s="175">
        <v>2210</v>
      </c>
      <c r="D75" s="15">
        <v>169200</v>
      </c>
      <c r="E75" s="487" t="s">
        <v>552</v>
      </c>
      <c r="F75" s="344" t="s">
        <v>55</v>
      </c>
      <c r="G75" s="411" t="s">
        <v>30</v>
      </c>
    </row>
    <row r="76" spans="1:7" ht="30.75" customHeight="1">
      <c r="A76" s="634"/>
      <c r="B76" s="176"/>
      <c r="C76" s="177"/>
      <c r="D76" s="14" t="s">
        <v>403</v>
      </c>
      <c r="E76" s="488"/>
      <c r="F76" s="345"/>
      <c r="G76" s="412"/>
    </row>
    <row r="77" spans="1:7" ht="25.5" customHeight="1">
      <c r="A77" s="633" t="s">
        <v>366</v>
      </c>
      <c r="B77" s="174" t="s">
        <v>553</v>
      </c>
      <c r="C77" s="175">
        <v>2210</v>
      </c>
      <c r="D77" s="15">
        <v>168000</v>
      </c>
      <c r="E77" s="487" t="s">
        <v>726</v>
      </c>
      <c r="F77" s="344" t="s">
        <v>55</v>
      </c>
      <c r="G77" s="411" t="s">
        <v>30</v>
      </c>
    </row>
    <row r="78" spans="1:7" ht="35.4" customHeight="1">
      <c r="A78" s="634"/>
      <c r="B78" s="176"/>
      <c r="C78" s="177"/>
      <c r="D78" s="14" t="s">
        <v>368</v>
      </c>
      <c r="E78" s="488"/>
      <c r="F78" s="345"/>
      <c r="G78" s="412"/>
    </row>
    <row r="79" spans="1:7" ht="25.5" customHeight="1">
      <c r="A79" s="633" t="s">
        <v>367</v>
      </c>
      <c r="B79" s="174" t="s">
        <v>554</v>
      </c>
      <c r="C79" s="175">
        <v>2210</v>
      </c>
      <c r="D79" s="15">
        <v>102600</v>
      </c>
      <c r="E79" s="487" t="s">
        <v>552</v>
      </c>
      <c r="F79" s="344" t="s">
        <v>55</v>
      </c>
      <c r="G79" s="411" t="s">
        <v>30</v>
      </c>
    </row>
    <row r="80" spans="1:7" ht="29.25" customHeight="1">
      <c r="A80" s="634"/>
      <c r="B80" s="176"/>
      <c r="C80" s="177"/>
      <c r="D80" s="14" t="s">
        <v>369</v>
      </c>
      <c r="E80" s="488"/>
      <c r="F80" s="345"/>
      <c r="G80" s="412"/>
    </row>
    <row r="81" spans="1:7" ht="25.5" customHeight="1">
      <c r="A81" s="633" t="s">
        <v>363</v>
      </c>
      <c r="B81" s="174" t="s">
        <v>555</v>
      </c>
      <c r="C81" s="175">
        <v>2210</v>
      </c>
      <c r="D81" s="15">
        <v>350000</v>
      </c>
      <c r="E81" s="487" t="s">
        <v>552</v>
      </c>
      <c r="F81" s="344" t="s">
        <v>20</v>
      </c>
      <c r="G81" s="411" t="s">
        <v>30</v>
      </c>
    </row>
    <row r="82" spans="1:7" ht="33.75" customHeight="1">
      <c r="A82" s="634"/>
      <c r="B82" s="176"/>
      <c r="C82" s="177"/>
      <c r="D82" s="14" t="s">
        <v>404</v>
      </c>
      <c r="E82" s="488"/>
      <c r="F82" s="345"/>
      <c r="G82" s="412"/>
    </row>
    <row r="83" spans="1:7" ht="37.5" customHeight="1">
      <c r="A83" s="633" t="s">
        <v>357</v>
      </c>
      <c r="B83" s="174" t="s">
        <v>556</v>
      </c>
      <c r="C83" s="175">
        <v>2210</v>
      </c>
      <c r="D83" s="23">
        <v>13071.6</v>
      </c>
      <c r="E83" s="487" t="s">
        <v>425</v>
      </c>
      <c r="F83" s="344" t="s">
        <v>20</v>
      </c>
      <c r="G83" s="411" t="s">
        <v>30</v>
      </c>
    </row>
    <row r="84" spans="1:7" ht="27" customHeight="1" thickBot="1">
      <c r="A84" s="634"/>
      <c r="B84" s="176"/>
      <c r="C84" s="177"/>
      <c r="D84" s="14" t="s">
        <v>358</v>
      </c>
      <c r="E84" s="488"/>
      <c r="F84" s="345"/>
      <c r="G84" s="412"/>
    </row>
    <row r="85" spans="1:7" ht="58.5" customHeight="1">
      <c r="A85" s="538" t="s">
        <v>515</v>
      </c>
      <c r="B85" s="376" t="s">
        <v>555</v>
      </c>
      <c r="C85" s="417">
        <v>2210</v>
      </c>
      <c r="D85" s="23">
        <v>408140</v>
      </c>
      <c r="E85" s="588" t="s">
        <v>546</v>
      </c>
      <c r="F85" s="409" t="s">
        <v>125</v>
      </c>
      <c r="G85" s="338" t="s">
        <v>30</v>
      </c>
    </row>
    <row r="86" spans="1:7" ht="51" customHeight="1" thickBot="1">
      <c r="A86" s="539"/>
      <c r="B86" s="374"/>
      <c r="C86" s="178"/>
      <c r="D86" s="30" t="s">
        <v>516</v>
      </c>
      <c r="E86" s="490"/>
      <c r="F86" s="367"/>
      <c r="G86" s="179"/>
    </row>
    <row r="87" spans="1:7" ht="56.25" customHeight="1">
      <c r="A87" s="538" t="s">
        <v>355</v>
      </c>
      <c r="B87" s="180" t="s">
        <v>557</v>
      </c>
      <c r="C87" s="181">
        <v>2210</v>
      </c>
      <c r="D87" s="58">
        <v>18500</v>
      </c>
      <c r="E87" s="588" t="s">
        <v>546</v>
      </c>
      <c r="F87" s="344" t="s">
        <v>55</v>
      </c>
      <c r="G87" s="411" t="s">
        <v>30</v>
      </c>
    </row>
    <row r="88" spans="1:7" ht="42" customHeight="1">
      <c r="A88" s="539"/>
      <c r="B88" s="374"/>
      <c r="C88" s="178"/>
      <c r="D88" s="30" t="s">
        <v>352</v>
      </c>
      <c r="E88" s="490"/>
      <c r="F88" s="345"/>
      <c r="G88" s="355"/>
    </row>
    <row r="89" spans="1:7" ht="44.25" hidden="1" customHeight="1">
      <c r="A89" s="382"/>
      <c r="B89" s="180" t="s">
        <v>558</v>
      </c>
      <c r="C89" s="182">
        <v>2210</v>
      </c>
      <c r="D89" s="41">
        <v>0</v>
      </c>
      <c r="E89" s="684" t="s">
        <v>546</v>
      </c>
      <c r="F89" s="394" t="s">
        <v>55</v>
      </c>
      <c r="G89" s="413" t="s">
        <v>30</v>
      </c>
    </row>
    <row r="90" spans="1:7" ht="31.5" hidden="1" customHeight="1">
      <c r="A90" s="183"/>
      <c r="B90" s="184"/>
      <c r="C90" s="185"/>
      <c r="D90" s="30" t="s">
        <v>276</v>
      </c>
      <c r="E90" s="535"/>
      <c r="F90" s="394"/>
      <c r="G90" s="186" t="s">
        <v>185</v>
      </c>
    </row>
    <row r="91" spans="1:7" ht="45" hidden="1" customHeight="1">
      <c r="A91" s="410" t="s">
        <v>96</v>
      </c>
      <c r="B91" s="29" t="s">
        <v>95</v>
      </c>
      <c r="C91" s="409">
        <v>2210</v>
      </c>
      <c r="D91" s="111">
        <v>0</v>
      </c>
      <c r="E91" s="491" t="s">
        <v>79</v>
      </c>
      <c r="F91" s="491" t="s">
        <v>49</v>
      </c>
      <c r="G91" s="338" t="s">
        <v>30</v>
      </c>
    </row>
    <row r="92" spans="1:7" ht="45" hidden="1" customHeight="1">
      <c r="A92" s="187"/>
      <c r="B92" s="29"/>
      <c r="C92" s="367"/>
      <c r="D92" s="30" t="s">
        <v>102</v>
      </c>
      <c r="E92" s="489"/>
      <c r="F92" s="489"/>
      <c r="G92" s="179"/>
    </row>
    <row r="93" spans="1:7" ht="37.5" hidden="1" customHeight="1">
      <c r="A93" s="188" t="s">
        <v>154</v>
      </c>
      <c r="B93" s="18" t="s">
        <v>153</v>
      </c>
      <c r="C93" s="360"/>
      <c r="D93" s="60">
        <v>0</v>
      </c>
      <c r="E93" s="487" t="s">
        <v>79</v>
      </c>
      <c r="F93" s="394" t="s">
        <v>49</v>
      </c>
      <c r="G93" s="625" t="s">
        <v>30</v>
      </c>
    </row>
    <row r="94" spans="1:7" ht="37.5" hidden="1" customHeight="1">
      <c r="A94" s="188"/>
      <c r="B94" s="189"/>
      <c r="C94" s="360"/>
      <c r="D94" s="30" t="s">
        <v>135</v>
      </c>
      <c r="E94" s="488"/>
      <c r="F94" s="394"/>
      <c r="G94" s="626"/>
    </row>
    <row r="95" spans="1:7" ht="26.25" hidden="1" customHeight="1">
      <c r="A95" s="656" t="s">
        <v>98</v>
      </c>
      <c r="B95" s="18" t="s">
        <v>40</v>
      </c>
      <c r="C95" s="487">
        <v>2210</v>
      </c>
      <c r="D95" s="111">
        <f>97839-22093.39-9829.5-45000-7350.89-906-12659.22</f>
        <v>0</v>
      </c>
      <c r="E95" s="487" t="s">
        <v>79</v>
      </c>
      <c r="F95" s="344" t="s">
        <v>111</v>
      </c>
      <c r="G95" s="411" t="s">
        <v>30</v>
      </c>
    </row>
    <row r="96" spans="1:7" ht="37.5" hidden="1" customHeight="1">
      <c r="A96" s="657"/>
      <c r="B96" s="190"/>
      <c r="C96" s="488"/>
      <c r="D96" s="30" t="s">
        <v>136</v>
      </c>
      <c r="E96" s="488"/>
      <c r="F96" s="191"/>
      <c r="G96" s="186"/>
    </row>
    <row r="97" spans="1:7" ht="28.5" hidden="1" customHeight="1">
      <c r="A97" s="656" t="s">
        <v>274</v>
      </c>
      <c r="B97" s="18" t="s">
        <v>134</v>
      </c>
      <c r="C97" s="487">
        <v>2210</v>
      </c>
      <c r="D97" s="111">
        <v>0</v>
      </c>
      <c r="E97" s="487" t="s">
        <v>79</v>
      </c>
      <c r="F97" s="344" t="s">
        <v>111</v>
      </c>
      <c r="G97" s="411" t="s">
        <v>30</v>
      </c>
    </row>
    <row r="98" spans="1:7" ht="37.5" hidden="1" customHeight="1">
      <c r="A98" s="657"/>
      <c r="B98" s="190"/>
      <c r="C98" s="488"/>
      <c r="D98" s="30" t="s">
        <v>275</v>
      </c>
      <c r="E98" s="488"/>
      <c r="F98" s="191"/>
      <c r="G98" s="186"/>
    </row>
    <row r="99" spans="1:7" ht="37.5" hidden="1" customHeight="1">
      <c r="A99" s="656" t="s">
        <v>121</v>
      </c>
      <c r="B99" s="18" t="s">
        <v>100</v>
      </c>
      <c r="C99" s="487">
        <v>2210</v>
      </c>
      <c r="D99" s="111">
        <v>0</v>
      </c>
      <c r="E99" s="487" t="s">
        <v>79</v>
      </c>
      <c r="F99" s="344" t="s">
        <v>111</v>
      </c>
      <c r="G99" s="411" t="s">
        <v>30</v>
      </c>
    </row>
    <row r="100" spans="1:7" ht="37.5" hidden="1" customHeight="1">
      <c r="A100" s="657"/>
      <c r="B100" s="190"/>
      <c r="C100" s="488"/>
      <c r="D100" s="30" t="s">
        <v>120</v>
      </c>
      <c r="E100" s="488"/>
      <c r="F100" s="191"/>
      <c r="G100" s="186"/>
    </row>
    <row r="101" spans="1:7" ht="37.5" hidden="1" customHeight="1">
      <c r="A101" s="392" t="s">
        <v>114</v>
      </c>
      <c r="B101" s="36" t="s">
        <v>115</v>
      </c>
      <c r="C101" s="344">
        <v>2210</v>
      </c>
      <c r="D101" s="111">
        <v>0</v>
      </c>
      <c r="E101" s="487" t="s">
        <v>79</v>
      </c>
      <c r="F101" s="344" t="s">
        <v>111</v>
      </c>
      <c r="G101" s="411" t="s">
        <v>30</v>
      </c>
    </row>
    <row r="102" spans="1:7" ht="25.5" hidden="1" customHeight="1">
      <c r="A102" s="393"/>
      <c r="B102" s="190"/>
      <c r="C102" s="345"/>
      <c r="D102" s="30" t="s">
        <v>116</v>
      </c>
      <c r="E102" s="488"/>
      <c r="F102" s="191"/>
      <c r="G102" s="186"/>
    </row>
    <row r="103" spans="1:7" ht="37.5" hidden="1" customHeight="1">
      <c r="A103" s="410" t="s">
        <v>97</v>
      </c>
      <c r="B103" s="29" t="s">
        <v>93</v>
      </c>
      <c r="C103" s="409">
        <v>2210</v>
      </c>
      <c r="D103" s="35">
        <v>0</v>
      </c>
      <c r="E103" s="554" t="s">
        <v>79</v>
      </c>
      <c r="F103" s="554" t="s">
        <v>49</v>
      </c>
      <c r="G103" s="192" t="s">
        <v>30</v>
      </c>
    </row>
    <row r="104" spans="1:7" ht="37.5" hidden="1" customHeight="1">
      <c r="A104" s="353"/>
      <c r="B104" s="193"/>
      <c r="C104" s="367"/>
      <c r="D104" s="30" t="s">
        <v>94</v>
      </c>
      <c r="E104" s="489"/>
      <c r="F104" s="489"/>
      <c r="G104" s="179"/>
    </row>
    <row r="105" spans="1:7" ht="37.5" hidden="1" customHeight="1">
      <c r="A105" s="656" t="s">
        <v>101</v>
      </c>
      <c r="B105" s="18" t="s">
        <v>100</v>
      </c>
      <c r="C105" s="487">
        <v>2210</v>
      </c>
      <c r="D105" s="111">
        <v>0</v>
      </c>
      <c r="E105" s="487" t="s">
        <v>79</v>
      </c>
      <c r="F105" s="344" t="s">
        <v>49</v>
      </c>
      <c r="G105" s="411" t="s">
        <v>30</v>
      </c>
    </row>
    <row r="106" spans="1:7" ht="37.5" hidden="1" customHeight="1">
      <c r="A106" s="657"/>
      <c r="B106" s="190"/>
      <c r="C106" s="488"/>
      <c r="D106" s="30" t="s">
        <v>99</v>
      </c>
      <c r="E106" s="488"/>
      <c r="F106" s="191"/>
      <c r="G106" s="186"/>
    </row>
    <row r="107" spans="1:7" ht="27.75" hidden="1" customHeight="1">
      <c r="A107" s="633" t="s">
        <v>359</v>
      </c>
      <c r="B107" s="174" t="s">
        <v>559</v>
      </c>
      <c r="C107" s="344">
        <v>2210</v>
      </c>
      <c r="D107" s="23">
        <v>0</v>
      </c>
      <c r="E107" s="487" t="s">
        <v>51</v>
      </c>
      <c r="F107" s="344" t="s">
        <v>20</v>
      </c>
      <c r="G107" s="571" t="s">
        <v>30</v>
      </c>
    </row>
    <row r="108" spans="1:7" ht="37.5" hidden="1" customHeight="1">
      <c r="A108" s="634"/>
      <c r="B108" s="194"/>
      <c r="C108" s="195"/>
      <c r="D108" s="43" t="s">
        <v>137</v>
      </c>
      <c r="E108" s="488"/>
      <c r="F108" s="191"/>
      <c r="G108" s="482"/>
    </row>
    <row r="109" spans="1:7" ht="37.5" hidden="1" customHeight="1">
      <c r="A109" s="633" t="s">
        <v>302</v>
      </c>
      <c r="B109" s="196" t="s">
        <v>560</v>
      </c>
      <c r="C109" s="487">
        <v>2210</v>
      </c>
      <c r="D109" s="111">
        <v>0</v>
      </c>
      <c r="E109" s="487" t="s">
        <v>301</v>
      </c>
      <c r="F109" s="487" t="s">
        <v>125</v>
      </c>
      <c r="G109" s="411" t="s">
        <v>30</v>
      </c>
    </row>
    <row r="110" spans="1:7" ht="37.5" hidden="1" customHeight="1">
      <c r="A110" s="662"/>
      <c r="B110" s="190"/>
      <c r="C110" s="488"/>
      <c r="D110" s="42" t="s">
        <v>312</v>
      </c>
      <c r="E110" s="488"/>
      <c r="F110" s="488"/>
      <c r="G110" s="347"/>
    </row>
    <row r="111" spans="1:7" ht="37.5" hidden="1" customHeight="1">
      <c r="A111" s="405" t="s">
        <v>41</v>
      </c>
      <c r="B111" s="197" t="s">
        <v>561</v>
      </c>
      <c r="C111" s="394">
        <v>2210</v>
      </c>
      <c r="D111" s="23">
        <f>73600-73600</f>
        <v>0</v>
      </c>
      <c r="E111" s="487" t="s">
        <v>301</v>
      </c>
      <c r="F111" s="394" t="s">
        <v>20</v>
      </c>
      <c r="G111" s="411" t="s">
        <v>30</v>
      </c>
    </row>
    <row r="112" spans="1:7" ht="37.5" hidden="1" customHeight="1">
      <c r="A112" s="183"/>
      <c r="B112" s="184"/>
      <c r="C112" s="394"/>
      <c r="D112" s="30" t="s">
        <v>42</v>
      </c>
      <c r="E112" s="488"/>
      <c r="F112" s="394"/>
      <c r="G112" s="347"/>
    </row>
    <row r="113" spans="1:7" ht="54.75" customHeight="1">
      <c r="A113" s="656" t="s">
        <v>406</v>
      </c>
      <c r="B113" s="197" t="s">
        <v>562</v>
      </c>
      <c r="C113" s="198">
        <v>2210</v>
      </c>
      <c r="D113" s="58">
        <v>296400</v>
      </c>
      <c r="E113" s="487" t="s">
        <v>563</v>
      </c>
      <c r="F113" s="344" t="s">
        <v>15</v>
      </c>
      <c r="G113" s="411" t="s">
        <v>30</v>
      </c>
    </row>
    <row r="114" spans="1:7" ht="45" customHeight="1" thickBot="1">
      <c r="A114" s="663"/>
      <c r="B114" s="199"/>
      <c r="C114" s="200"/>
      <c r="D114" s="30" t="s">
        <v>356</v>
      </c>
      <c r="E114" s="488"/>
      <c r="F114" s="345"/>
      <c r="G114" s="347"/>
    </row>
    <row r="115" spans="1:7" ht="37.5" hidden="1" customHeight="1">
      <c r="A115" s="392" t="s">
        <v>69</v>
      </c>
      <c r="B115" s="197" t="s">
        <v>68</v>
      </c>
      <c r="C115" s="198">
        <v>2210</v>
      </c>
      <c r="D115" s="58">
        <v>0</v>
      </c>
      <c r="E115" s="487" t="s">
        <v>51</v>
      </c>
      <c r="F115" s="344" t="s">
        <v>54</v>
      </c>
      <c r="G115" s="411" t="s">
        <v>30</v>
      </c>
    </row>
    <row r="116" spans="1:7" ht="37.5" hidden="1" customHeight="1">
      <c r="A116" s="408"/>
      <c r="B116" s="199"/>
      <c r="C116" s="200"/>
      <c r="D116" s="30" t="s">
        <v>138</v>
      </c>
      <c r="E116" s="488"/>
      <c r="F116" s="345"/>
      <c r="G116" s="355"/>
    </row>
    <row r="117" spans="1:7" ht="39" hidden="1" customHeight="1">
      <c r="A117" s="639" t="s">
        <v>258</v>
      </c>
      <c r="B117" s="646" t="s">
        <v>564</v>
      </c>
      <c r="C117" s="532">
        <v>2210</v>
      </c>
      <c r="D117" s="58">
        <v>0</v>
      </c>
      <c r="E117" s="491" t="s">
        <v>79</v>
      </c>
      <c r="F117" s="491" t="s">
        <v>54</v>
      </c>
      <c r="G117" s="601" t="s">
        <v>30</v>
      </c>
    </row>
    <row r="118" spans="1:7" ht="28.5" hidden="1" customHeight="1">
      <c r="A118" s="640"/>
      <c r="B118" s="647"/>
      <c r="C118" s="533"/>
      <c r="D118" s="59" t="s">
        <v>259</v>
      </c>
      <c r="E118" s="489"/>
      <c r="F118" s="489"/>
      <c r="G118" s="602"/>
    </row>
    <row r="119" spans="1:7" ht="24.75" hidden="1" customHeight="1">
      <c r="A119" s="538" t="s">
        <v>43</v>
      </c>
      <c r="B119" s="24" t="s">
        <v>565</v>
      </c>
      <c r="C119" s="201">
        <v>2210</v>
      </c>
      <c r="D119" s="23">
        <v>0</v>
      </c>
      <c r="E119" s="491" t="s">
        <v>51</v>
      </c>
      <c r="F119" s="491" t="s">
        <v>20</v>
      </c>
      <c r="G119" s="601" t="s">
        <v>44</v>
      </c>
    </row>
    <row r="120" spans="1:7" ht="37.5" hidden="1" customHeight="1">
      <c r="A120" s="539"/>
      <c r="B120" s="202"/>
      <c r="C120" s="203"/>
      <c r="D120" s="43" t="s">
        <v>139</v>
      </c>
      <c r="E120" s="489"/>
      <c r="F120" s="489"/>
      <c r="G120" s="602"/>
    </row>
    <row r="121" spans="1:7" ht="37.5" hidden="1" customHeight="1">
      <c r="A121" s="538" t="s">
        <v>59</v>
      </c>
      <c r="B121" s="24" t="s">
        <v>566</v>
      </c>
      <c r="C121" s="532">
        <v>2210</v>
      </c>
      <c r="D121" s="23">
        <v>0</v>
      </c>
      <c r="E121" s="491" t="s">
        <v>141</v>
      </c>
      <c r="F121" s="491" t="s">
        <v>20</v>
      </c>
      <c r="G121" s="601" t="s">
        <v>33</v>
      </c>
    </row>
    <row r="122" spans="1:7" ht="29.25" hidden="1" customHeight="1" thickBot="1">
      <c r="A122" s="539"/>
      <c r="B122" s="202"/>
      <c r="C122" s="533"/>
      <c r="D122" s="43" t="s">
        <v>140</v>
      </c>
      <c r="E122" s="489"/>
      <c r="F122" s="489"/>
      <c r="G122" s="602"/>
    </row>
    <row r="123" spans="1:7" ht="29.25" customHeight="1">
      <c r="A123" s="538" t="s">
        <v>289</v>
      </c>
      <c r="B123" s="81" t="s">
        <v>567</v>
      </c>
      <c r="C123" s="201">
        <v>2210</v>
      </c>
      <c r="D123" s="23">
        <v>79000</v>
      </c>
      <c r="E123" s="588" t="s">
        <v>501</v>
      </c>
      <c r="F123" s="491" t="s">
        <v>48</v>
      </c>
      <c r="G123" s="601" t="s">
        <v>33</v>
      </c>
    </row>
    <row r="124" spans="1:7" ht="63" customHeight="1" thickBot="1">
      <c r="A124" s="539"/>
      <c r="B124" s="204"/>
      <c r="C124" s="203"/>
      <c r="D124" s="30" t="s">
        <v>354</v>
      </c>
      <c r="E124" s="490"/>
      <c r="F124" s="489"/>
      <c r="G124" s="602"/>
    </row>
    <row r="125" spans="1:7" ht="29.25" customHeight="1">
      <c r="A125" s="538" t="s">
        <v>709</v>
      </c>
      <c r="B125" s="81" t="s">
        <v>710</v>
      </c>
      <c r="C125" s="201">
        <v>2210</v>
      </c>
      <c r="D125" s="23">
        <v>566895</v>
      </c>
      <c r="E125" s="735" t="s">
        <v>308</v>
      </c>
      <c r="F125" s="491" t="s">
        <v>178</v>
      </c>
      <c r="G125" s="601" t="s">
        <v>33</v>
      </c>
    </row>
    <row r="126" spans="1:7" ht="63" customHeight="1" thickBot="1">
      <c r="A126" s="539"/>
      <c r="B126" s="204"/>
      <c r="C126" s="203"/>
      <c r="D126" s="30" t="s">
        <v>711</v>
      </c>
      <c r="E126" s="490"/>
      <c r="F126" s="489"/>
      <c r="G126" s="602"/>
    </row>
    <row r="127" spans="1:7" ht="29.25" customHeight="1">
      <c r="A127" s="410" t="s">
        <v>517</v>
      </c>
      <c r="B127" s="81" t="s">
        <v>559</v>
      </c>
      <c r="C127" s="417">
        <v>2210</v>
      </c>
      <c r="D127" s="23">
        <v>87300</v>
      </c>
      <c r="E127" s="588" t="s">
        <v>501</v>
      </c>
      <c r="F127" s="491" t="s">
        <v>143</v>
      </c>
      <c r="G127" s="571" t="s">
        <v>33</v>
      </c>
    </row>
    <row r="128" spans="1:7" ht="52.5" customHeight="1" thickBot="1">
      <c r="A128" s="410"/>
      <c r="B128" s="205"/>
      <c r="C128" s="206"/>
      <c r="D128" s="30" t="s">
        <v>518</v>
      </c>
      <c r="E128" s="490"/>
      <c r="F128" s="489"/>
      <c r="G128" s="482"/>
    </row>
    <row r="129" spans="1:7" ht="63" hidden="1" customHeight="1">
      <c r="A129" s="538" t="s">
        <v>273</v>
      </c>
      <c r="B129" s="530" t="s">
        <v>568</v>
      </c>
      <c r="C129" s="532">
        <v>2210</v>
      </c>
      <c r="D129" s="23">
        <v>0</v>
      </c>
      <c r="E129" s="491" t="s">
        <v>79</v>
      </c>
      <c r="F129" s="491" t="s">
        <v>55</v>
      </c>
      <c r="G129" s="579" t="s">
        <v>323</v>
      </c>
    </row>
    <row r="130" spans="1:7" ht="63" hidden="1" customHeight="1" thickBot="1">
      <c r="A130" s="539"/>
      <c r="B130" s="531"/>
      <c r="C130" s="533"/>
      <c r="D130" s="42" t="s">
        <v>272</v>
      </c>
      <c r="E130" s="489"/>
      <c r="F130" s="489"/>
      <c r="G130" s="580"/>
    </row>
    <row r="131" spans="1:7" ht="26.25" customHeight="1">
      <c r="A131" s="538" t="s">
        <v>407</v>
      </c>
      <c r="B131" s="530" t="s">
        <v>569</v>
      </c>
      <c r="C131" s="532">
        <v>2210</v>
      </c>
      <c r="D131" s="23">
        <v>48000</v>
      </c>
      <c r="E131" s="588" t="s">
        <v>501</v>
      </c>
      <c r="F131" s="491" t="s">
        <v>48</v>
      </c>
      <c r="G131" s="579" t="s">
        <v>351</v>
      </c>
    </row>
    <row r="132" spans="1:7" ht="63" customHeight="1" thickBot="1">
      <c r="A132" s="539"/>
      <c r="B132" s="531"/>
      <c r="C132" s="533"/>
      <c r="D132" s="42" t="s">
        <v>311</v>
      </c>
      <c r="E132" s="490"/>
      <c r="F132" s="489"/>
      <c r="G132" s="580"/>
    </row>
    <row r="133" spans="1:7" ht="44.25" hidden="1" customHeight="1">
      <c r="A133" s="207" t="s">
        <v>279</v>
      </c>
      <c r="B133" s="81" t="s">
        <v>570</v>
      </c>
      <c r="C133" s="363">
        <v>2210</v>
      </c>
      <c r="D133" s="23">
        <v>0</v>
      </c>
      <c r="E133" s="588" t="s">
        <v>546</v>
      </c>
      <c r="F133" s="491" t="s">
        <v>21</v>
      </c>
      <c r="G133" s="601" t="s">
        <v>350</v>
      </c>
    </row>
    <row r="134" spans="1:7" ht="54.75" hidden="1" customHeight="1" thickBot="1">
      <c r="A134" s="208"/>
      <c r="B134" s="202"/>
      <c r="C134" s="84"/>
      <c r="D134" s="30" t="s">
        <v>310</v>
      </c>
      <c r="E134" s="490"/>
      <c r="F134" s="489"/>
      <c r="G134" s="602"/>
    </row>
    <row r="135" spans="1:7" ht="29.25" customHeight="1">
      <c r="A135" s="666" t="s">
        <v>370</v>
      </c>
      <c r="B135" s="81" t="s">
        <v>571</v>
      </c>
      <c r="C135" s="363">
        <v>2210</v>
      </c>
      <c r="D135" s="23">
        <v>1411600</v>
      </c>
      <c r="E135" s="588" t="s">
        <v>501</v>
      </c>
      <c r="F135" s="491" t="s">
        <v>21</v>
      </c>
      <c r="G135" s="601" t="s">
        <v>33</v>
      </c>
    </row>
    <row r="136" spans="1:7" ht="75" customHeight="1" thickBot="1">
      <c r="A136" s="667"/>
      <c r="B136" s="202"/>
      <c r="C136" s="84"/>
      <c r="D136" s="30" t="s">
        <v>371</v>
      </c>
      <c r="E136" s="490"/>
      <c r="F136" s="489"/>
      <c r="G136" s="602"/>
    </row>
    <row r="137" spans="1:7" ht="49.5" customHeight="1">
      <c r="A137" s="207" t="s">
        <v>372</v>
      </c>
      <c r="B137" s="81" t="s">
        <v>572</v>
      </c>
      <c r="C137" s="363">
        <v>2210</v>
      </c>
      <c r="D137" s="23">
        <v>91900</v>
      </c>
      <c r="E137" s="588" t="s">
        <v>501</v>
      </c>
      <c r="F137" s="491" t="s">
        <v>55</v>
      </c>
      <c r="G137" s="601" t="s">
        <v>502</v>
      </c>
    </row>
    <row r="138" spans="1:7" ht="49.5" customHeight="1" thickBot="1">
      <c r="A138" s="208"/>
      <c r="B138" s="83"/>
      <c r="C138" s="203"/>
      <c r="D138" s="30" t="s">
        <v>373</v>
      </c>
      <c r="E138" s="490"/>
      <c r="F138" s="489"/>
      <c r="G138" s="602"/>
    </row>
    <row r="139" spans="1:7" ht="49.5" hidden="1" customHeight="1">
      <c r="A139" s="207" t="s">
        <v>336</v>
      </c>
      <c r="B139" s="81" t="s">
        <v>573</v>
      </c>
      <c r="C139" s="201">
        <v>2210</v>
      </c>
      <c r="D139" s="23">
        <v>0</v>
      </c>
      <c r="E139" s="588" t="s">
        <v>546</v>
      </c>
      <c r="F139" s="491" t="s">
        <v>143</v>
      </c>
      <c r="G139" s="601" t="s">
        <v>190</v>
      </c>
    </row>
    <row r="140" spans="1:7" ht="49.5" hidden="1" customHeight="1">
      <c r="A140" s="208"/>
      <c r="B140" s="83"/>
      <c r="C140" s="178"/>
      <c r="D140" s="30" t="s">
        <v>180</v>
      </c>
      <c r="E140" s="490"/>
      <c r="F140" s="489"/>
      <c r="G140" s="602"/>
    </row>
    <row r="141" spans="1:7" ht="49.5" customHeight="1">
      <c r="A141" s="207" t="s">
        <v>732</v>
      </c>
      <c r="B141" s="81" t="s">
        <v>733</v>
      </c>
      <c r="C141" s="455">
        <v>2210</v>
      </c>
      <c r="D141" s="23">
        <v>122000</v>
      </c>
      <c r="E141" s="588" t="s">
        <v>501</v>
      </c>
      <c r="F141" s="491" t="s">
        <v>178</v>
      </c>
      <c r="G141" s="601" t="s">
        <v>502</v>
      </c>
    </row>
    <row r="142" spans="1:7" ht="49.5" customHeight="1" thickBot="1">
      <c r="A142" s="208"/>
      <c r="B142" s="83"/>
      <c r="C142" s="203"/>
      <c r="D142" s="30" t="s">
        <v>734</v>
      </c>
      <c r="E142" s="490"/>
      <c r="F142" s="489"/>
      <c r="G142" s="602"/>
    </row>
    <row r="143" spans="1:7" ht="49.5" customHeight="1">
      <c r="A143" s="207" t="s">
        <v>374</v>
      </c>
      <c r="B143" s="81" t="s">
        <v>574</v>
      </c>
      <c r="C143" s="201">
        <v>2210</v>
      </c>
      <c r="D143" s="23">
        <v>52700</v>
      </c>
      <c r="E143" s="588" t="s">
        <v>501</v>
      </c>
      <c r="F143" s="491" t="s">
        <v>20</v>
      </c>
      <c r="G143" s="601" t="s">
        <v>502</v>
      </c>
    </row>
    <row r="144" spans="1:7" ht="49.5" customHeight="1">
      <c r="A144" s="208"/>
      <c r="B144" s="83"/>
      <c r="C144" s="178"/>
      <c r="D144" s="30" t="s">
        <v>375</v>
      </c>
      <c r="E144" s="490"/>
      <c r="F144" s="489"/>
      <c r="G144" s="602"/>
    </row>
    <row r="145" spans="1:7" ht="49.5" hidden="1" customHeight="1">
      <c r="A145" s="207" t="s">
        <v>173</v>
      </c>
      <c r="B145" s="81" t="s">
        <v>575</v>
      </c>
      <c r="C145" s="201">
        <v>2210</v>
      </c>
      <c r="D145" s="23">
        <f>50000-500-2490-47010</f>
        <v>0</v>
      </c>
      <c r="E145" s="490" t="s">
        <v>90</v>
      </c>
      <c r="F145" s="491" t="s">
        <v>143</v>
      </c>
      <c r="G145" s="209" t="s">
        <v>185</v>
      </c>
    </row>
    <row r="146" spans="1:7" ht="16.5" hidden="1" customHeight="1">
      <c r="A146" s="208"/>
      <c r="B146" s="83"/>
      <c r="C146" s="178"/>
      <c r="D146" s="30" t="s">
        <v>186</v>
      </c>
      <c r="E146" s="490"/>
      <c r="F146" s="489"/>
      <c r="G146" s="210"/>
    </row>
    <row r="147" spans="1:7" ht="49.5" hidden="1" customHeight="1">
      <c r="A147" s="211" t="s">
        <v>187</v>
      </c>
      <c r="B147" s="406" t="s">
        <v>576</v>
      </c>
      <c r="C147" s="181">
        <v>2210</v>
      </c>
      <c r="D147" s="23">
        <v>0</v>
      </c>
      <c r="E147" s="490" t="s">
        <v>90</v>
      </c>
      <c r="F147" s="409" t="s">
        <v>178</v>
      </c>
      <c r="G147" s="601" t="s">
        <v>502</v>
      </c>
    </row>
    <row r="148" spans="1:7" ht="49.5" hidden="1" customHeight="1">
      <c r="A148" s="211"/>
      <c r="B148" s="212"/>
      <c r="C148" s="181"/>
      <c r="D148" s="30" t="s">
        <v>177</v>
      </c>
      <c r="E148" s="490"/>
      <c r="F148" s="409"/>
      <c r="G148" s="602"/>
    </row>
    <row r="149" spans="1:7" ht="49.5" hidden="1" customHeight="1">
      <c r="A149" s="207" t="s">
        <v>189</v>
      </c>
      <c r="B149" s="213" t="s">
        <v>577</v>
      </c>
      <c r="C149" s="201">
        <v>2210</v>
      </c>
      <c r="D149" s="23">
        <v>0</v>
      </c>
      <c r="E149" s="490" t="s">
        <v>141</v>
      </c>
      <c r="F149" s="366" t="s">
        <v>178</v>
      </c>
      <c r="G149" s="601" t="s">
        <v>502</v>
      </c>
    </row>
    <row r="150" spans="1:7" ht="49.5" hidden="1" customHeight="1">
      <c r="A150" s="208"/>
      <c r="B150" s="83"/>
      <c r="C150" s="203"/>
      <c r="D150" s="30" t="s">
        <v>177</v>
      </c>
      <c r="E150" s="490"/>
      <c r="F150" s="367"/>
      <c r="G150" s="602"/>
    </row>
    <row r="151" spans="1:7" ht="49.5" hidden="1" customHeight="1">
      <c r="A151" s="214"/>
      <c r="B151" s="215"/>
      <c r="C151" s="216"/>
      <c r="D151" s="23">
        <v>0</v>
      </c>
      <c r="E151" s="490" t="s">
        <v>90</v>
      </c>
      <c r="F151" s="217" t="s">
        <v>143</v>
      </c>
      <c r="G151" s="730" t="s">
        <v>578</v>
      </c>
    </row>
    <row r="152" spans="1:7" ht="49.5" hidden="1" customHeight="1">
      <c r="A152" s="218"/>
      <c r="B152" s="219"/>
      <c r="C152" s="220"/>
      <c r="D152" s="30" t="s">
        <v>168</v>
      </c>
      <c r="E152" s="490"/>
      <c r="F152" s="221"/>
      <c r="G152" s="731"/>
    </row>
    <row r="153" spans="1:7" ht="33" customHeight="1">
      <c r="A153" s="658" t="s">
        <v>349</v>
      </c>
      <c r="B153" s="530" t="s">
        <v>579</v>
      </c>
      <c r="C153" s="417">
        <v>2210</v>
      </c>
      <c r="D153" s="41">
        <v>554504</v>
      </c>
      <c r="E153" s="490" t="s">
        <v>501</v>
      </c>
      <c r="F153" s="409" t="s">
        <v>143</v>
      </c>
      <c r="G153" s="654" t="s">
        <v>30</v>
      </c>
    </row>
    <row r="154" spans="1:7" ht="42" customHeight="1">
      <c r="A154" s="542"/>
      <c r="B154" s="531"/>
      <c r="C154" s="84"/>
      <c r="D154" s="30" t="s">
        <v>499</v>
      </c>
      <c r="E154" s="490"/>
      <c r="F154" s="367"/>
      <c r="G154" s="602"/>
    </row>
    <row r="155" spans="1:7" ht="39" customHeight="1">
      <c r="A155" s="633" t="s">
        <v>519</v>
      </c>
      <c r="B155" s="222" t="s">
        <v>134</v>
      </c>
      <c r="C155" s="407">
        <v>2210</v>
      </c>
      <c r="D155" s="65">
        <v>28500</v>
      </c>
      <c r="E155" s="535" t="s">
        <v>580</v>
      </c>
      <c r="F155" s="360" t="s">
        <v>54</v>
      </c>
      <c r="G155" s="655" t="s">
        <v>342</v>
      </c>
    </row>
    <row r="156" spans="1:7" ht="48.75" customHeight="1">
      <c r="A156" s="634"/>
      <c r="B156" s="222"/>
      <c r="C156" s="223"/>
      <c r="D156" s="39" t="s">
        <v>353</v>
      </c>
      <c r="E156" s="535"/>
      <c r="F156" s="340"/>
      <c r="G156" s="626"/>
    </row>
    <row r="157" spans="1:7" ht="49.5" hidden="1" customHeight="1">
      <c r="A157" s="633" t="s">
        <v>336</v>
      </c>
      <c r="B157" s="224" t="s">
        <v>581</v>
      </c>
      <c r="C157" s="407">
        <v>2210</v>
      </c>
      <c r="D157" s="65">
        <v>0</v>
      </c>
      <c r="E157" s="535" t="s">
        <v>546</v>
      </c>
      <c r="F157" s="360" t="s">
        <v>54</v>
      </c>
      <c r="G157" s="625" t="s">
        <v>342</v>
      </c>
    </row>
    <row r="158" spans="1:7" ht="32.25" hidden="1" customHeight="1">
      <c r="A158" s="634"/>
      <c r="B158" s="225"/>
      <c r="C158" s="223"/>
      <c r="D158" s="39" t="s">
        <v>335</v>
      </c>
      <c r="E158" s="535"/>
      <c r="F158" s="340"/>
      <c r="G158" s="626"/>
    </row>
    <row r="159" spans="1:7" ht="49.5" hidden="1" customHeight="1">
      <c r="A159" s="538" t="s">
        <v>324</v>
      </c>
      <c r="B159" s="530" t="s">
        <v>582</v>
      </c>
      <c r="C159" s="181">
        <v>2210</v>
      </c>
      <c r="D159" s="41">
        <v>0</v>
      </c>
      <c r="E159" s="490" t="s">
        <v>546</v>
      </c>
      <c r="F159" s="409" t="s">
        <v>178</v>
      </c>
      <c r="G159" s="654" t="s">
        <v>583</v>
      </c>
    </row>
    <row r="160" spans="1:7" ht="49.5" hidden="1" customHeight="1">
      <c r="A160" s="539"/>
      <c r="B160" s="531"/>
      <c r="C160" s="203"/>
      <c r="D160" s="30" t="s">
        <v>325</v>
      </c>
      <c r="E160" s="490"/>
      <c r="F160" s="367"/>
      <c r="G160" s="602"/>
    </row>
    <row r="161" spans="1:7" ht="49.5" customHeight="1">
      <c r="A161" s="538" t="s">
        <v>500</v>
      </c>
      <c r="B161" s="81" t="s">
        <v>503</v>
      </c>
      <c r="C161" s="363">
        <v>2210</v>
      </c>
      <c r="D161" s="23">
        <v>160000</v>
      </c>
      <c r="E161" s="490" t="s">
        <v>501</v>
      </c>
      <c r="F161" s="366" t="s">
        <v>125</v>
      </c>
      <c r="G161" s="601" t="s">
        <v>502</v>
      </c>
    </row>
    <row r="162" spans="1:7" ht="49.5" customHeight="1">
      <c r="A162" s="539"/>
      <c r="B162" s="83"/>
      <c r="C162" s="84"/>
      <c r="D162" s="30" t="s">
        <v>360</v>
      </c>
      <c r="E162" s="490"/>
      <c r="F162" s="367"/>
      <c r="G162" s="602"/>
    </row>
    <row r="163" spans="1:7" ht="49.5" hidden="1" customHeight="1">
      <c r="A163" s="658" t="s">
        <v>167</v>
      </c>
      <c r="B163" s="212" t="s">
        <v>584</v>
      </c>
      <c r="C163" s="417">
        <v>2210</v>
      </c>
      <c r="D163" s="41">
        <v>0</v>
      </c>
      <c r="E163" s="371" t="s">
        <v>79</v>
      </c>
      <c r="F163" s="409" t="s">
        <v>143</v>
      </c>
      <c r="G163" s="654" t="s">
        <v>190</v>
      </c>
    </row>
    <row r="164" spans="1:7" ht="49.5" hidden="1" customHeight="1">
      <c r="A164" s="539"/>
      <c r="B164" s="212"/>
      <c r="C164" s="206"/>
      <c r="D164" s="30" t="s">
        <v>155</v>
      </c>
      <c r="E164" s="371"/>
      <c r="F164" s="409"/>
      <c r="G164" s="602"/>
    </row>
    <row r="165" spans="1:7" ht="29.25" customHeight="1">
      <c r="A165" s="538" t="s">
        <v>364</v>
      </c>
      <c r="B165" s="81" t="s">
        <v>585</v>
      </c>
      <c r="C165" s="363">
        <v>2210</v>
      </c>
      <c r="D165" s="23">
        <v>6000</v>
      </c>
      <c r="E165" s="490" t="s">
        <v>586</v>
      </c>
      <c r="F165" s="491" t="s">
        <v>21</v>
      </c>
      <c r="G165" s="601" t="s">
        <v>502</v>
      </c>
    </row>
    <row r="166" spans="1:7" ht="48" customHeight="1">
      <c r="A166" s="539"/>
      <c r="B166" s="202"/>
      <c r="C166" s="84"/>
      <c r="D166" s="30" t="s">
        <v>365</v>
      </c>
      <c r="E166" s="490"/>
      <c r="F166" s="489"/>
      <c r="G166" s="602"/>
    </row>
    <row r="167" spans="1:7" ht="48" hidden="1" customHeight="1">
      <c r="A167" s="211" t="s">
        <v>169</v>
      </c>
      <c r="B167" s="81" t="s">
        <v>587</v>
      </c>
      <c r="C167" s="181">
        <v>2210</v>
      </c>
      <c r="D167" s="23">
        <v>0</v>
      </c>
      <c r="E167" s="490" t="s">
        <v>79</v>
      </c>
      <c r="F167" s="409" t="s">
        <v>143</v>
      </c>
      <c r="G167" s="601" t="s">
        <v>502</v>
      </c>
    </row>
    <row r="168" spans="1:7" ht="48" hidden="1" customHeight="1">
      <c r="A168" s="211"/>
      <c r="B168" s="226"/>
      <c r="C168" s="227"/>
      <c r="D168" s="30" t="s">
        <v>181</v>
      </c>
      <c r="E168" s="490"/>
      <c r="F168" s="409"/>
      <c r="G168" s="602"/>
    </row>
    <row r="169" spans="1:7" ht="44.25" hidden="1" customHeight="1">
      <c r="A169" s="538" t="s">
        <v>305</v>
      </c>
      <c r="B169" s="530" t="s">
        <v>588</v>
      </c>
      <c r="C169" s="532">
        <v>2210</v>
      </c>
      <c r="D169" s="23">
        <v>0</v>
      </c>
      <c r="E169" s="490" t="s">
        <v>546</v>
      </c>
      <c r="F169" s="491" t="s">
        <v>125</v>
      </c>
      <c r="G169" s="579" t="s">
        <v>30</v>
      </c>
    </row>
    <row r="170" spans="1:7" ht="39.75" hidden="1" customHeight="1">
      <c r="A170" s="539"/>
      <c r="B170" s="531"/>
      <c r="C170" s="533"/>
      <c r="D170" s="42" t="s">
        <v>326</v>
      </c>
      <c r="E170" s="490"/>
      <c r="F170" s="489"/>
      <c r="G170" s="580"/>
    </row>
    <row r="171" spans="1:7" ht="43.2" customHeight="1">
      <c r="A171" s="639" t="s">
        <v>514</v>
      </c>
      <c r="B171" s="646" t="s">
        <v>589</v>
      </c>
      <c r="C171" s="363">
        <v>2210</v>
      </c>
      <c r="D171" s="53">
        <v>1900000</v>
      </c>
      <c r="E171" s="489" t="s">
        <v>501</v>
      </c>
      <c r="F171" s="409" t="s">
        <v>143</v>
      </c>
      <c r="G171" s="579" t="s">
        <v>344</v>
      </c>
    </row>
    <row r="172" spans="1:7" ht="57" customHeight="1">
      <c r="A172" s="640"/>
      <c r="B172" s="647"/>
      <c r="C172" s="364"/>
      <c r="D172" s="30" t="s">
        <v>690</v>
      </c>
      <c r="E172" s="490"/>
      <c r="F172" s="367"/>
      <c r="G172" s="580"/>
    </row>
    <row r="173" spans="1:7" ht="57" hidden="1" customHeight="1">
      <c r="A173" s="664" t="s">
        <v>339</v>
      </c>
      <c r="B173" s="228" t="s">
        <v>590</v>
      </c>
      <c r="C173" s="229">
        <v>2210</v>
      </c>
      <c r="D173" s="66">
        <v>0</v>
      </c>
      <c r="E173" s="652" t="s">
        <v>591</v>
      </c>
      <c r="F173" s="230" t="s">
        <v>256</v>
      </c>
      <c r="G173" s="385" t="s">
        <v>592</v>
      </c>
    </row>
    <row r="174" spans="1:7" ht="57" hidden="1" customHeight="1" thickBot="1">
      <c r="A174" s="665"/>
      <c r="B174" s="231"/>
      <c r="C174" s="232"/>
      <c r="D174" s="67" t="s">
        <v>340</v>
      </c>
      <c r="E174" s="653"/>
      <c r="F174" s="233"/>
      <c r="G174" s="386" t="s">
        <v>338</v>
      </c>
    </row>
    <row r="175" spans="1:7" ht="51" customHeight="1">
      <c r="A175" s="234" t="s">
        <v>361</v>
      </c>
      <c r="B175" s="376" t="s">
        <v>593</v>
      </c>
      <c r="C175" s="417">
        <v>2210</v>
      </c>
      <c r="D175" s="40">
        <v>191000</v>
      </c>
      <c r="E175" s="489" t="s">
        <v>594</v>
      </c>
      <c r="F175" s="409" t="s">
        <v>125</v>
      </c>
      <c r="G175" s="579" t="s">
        <v>378</v>
      </c>
    </row>
    <row r="176" spans="1:7" ht="42" customHeight="1">
      <c r="A176" s="235"/>
      <c r="B176" s="193"/>
      <c r="C176" s="364"/>
      <c r="D176" s="30" t="s">
        <v>362</v>
      </c>
      <c r="E176" s="490"/>
      <c r="F176" s="367"/>
      <c r="G176" s="580"/>
    </row>
    <row r="177" spans="1:7" ht="51" customHeight="1">
      <c r="A177" s="234" t="s">
        <v>694</v>
      </c>
      <c r="B177" s="376" t="s">
        <v>695</v>
      </c>
      <c r="C177" s="417">
        <v>2210</v>
      </c>
      <c r="D177" s="40">
        <v>7200</v>
      </c>
      <c r="E177" s="489" t="s">
        <v>425</v>
      </c>
      <c r="F177" s="409" t="s">
        <v>178</v>
      </c>
      <c r="G177" s="579" t="s">
        <v>378</v>
      </c>
    </row>
    <row r="178" spans="1:7" ht="42" customHeight="1">
      <c r="A178" s="235"/>
      <c r="B178" s="193"/>
      <c r="C178" s="364"/>
      <c r="D178" s="30" t="s">
        <v>696</v>
      </c>
      <c r="E178" s="490"/>
      <c r="F178" s="367"/>
      <c r="G178" s="580"/>
    </row>
    <row r="179" spans="1:7" ht="35.25" customHeight="1">
      <c r="A179" s="639" t="s">
        <v>408</v>
      </c>
      <c r="B179" s="649" t="s">
        <v>409</v>
      </c>
      <c r="C179" s="532">
        <v>2210</v>
      </c>
      <c r="D179" s="40">
        <v>30600</v>
      </c>
      <c r="E179" s="491" t="s">
        <v>425</v>
      </c>
      <c r="F179" s="491" t="s">
        <v>54</v>
      </c>
      <c r="G179" s="579" t="s">
        <v>33</v>
      </c>
    </row>
    <row r="180" spans="1:7" ht="33.75" customHeight="1">
      <c r="A180" s="640"/>
      <c r="B180" s="660"/>
      <c r="C180" s="533"/>
      <c r="D180" s="42" t="s">
        <v>445</v>
      </c>
      <c r="E180" s="489"/>
      <c r="F180" s="489"/>
      <c r="G180" s="580"/>
    </row>
    <row r="181" spans="1:7" ht="48" hidden="1" customHeight="1">
      <c r="A181" s="641" t="s">
        <v>222</v>
      </c>
      <c r="B181" s="743" t="s">
        <v>211</v>
      </c>
      <c r="C181" s="619">
        <v>2210</v>
      </c>
      <c r="D181" s="236"/>
      <c r="E181" s="651" t="s">
        <v>209</v>
      </c>
      <c r="F181" s="619" t="s">
        <v>54</v>
      </c>
      <c r="G181" s="623" t="s">
        <v>191</v>
      </c>
    </row>
    <row r="182" spans="1:7" ht="35.25" hidden="1" customHeight="1" thickBot="1">
      <c r="A182" s="642"/>
      <c r="B182" s="744"/>
      <c r="C182" s="620"/>
      <c r="D182" s="71" t="s">
        <v>210</v>
      </c>
      <c r="E182" s="620"/>
      <c r="F182" s="620"/>
      <c r="G182" s="624"/>
    </row>
    <row r="183" spans="1:7" ht="48" hidden="1" customHeight="1">
      <c r="A183" s="237" t="s">
        <v>163</v>
      </c>
      <c r="B183" s="18" t="s">
        <v>156</v>
      </c>
      <c r="C183" s="238">
        <v>2210</v>
      </c>
      <c r="D183" s="23">
        <v>0</v>
      </c>
      <c r="E183" s="344" t="s">
        <v>79</v>
      </c>
      <c r="F183" s="344" t="s">
        <v>143</v>
      </c>
      <c r="G183" s="617" t="s">
        <v>30</v>
      </c>
    </row>
    <row r="184" spans="1:7" ht="48" hidden="1" customHeight="1">
      <c r="A184" s="239"/>
      <c r="B184" s="240"/>
      <c r="C184" s="223"/>
      <c r="D184" s="39" t="s">
        <v>157</v>
      </c>
      <c r="E184" s="345"/>
      <c r="F184" s="345"/>
      <c r="G184" s="618"/>
    </row>
    <row r="185" spans="1:7" ht="48" hidden="1" customHeight="1">
      <c r="A185" s="237" t="s">
        <v>152</v>
      </c>
      <c r="B185" s="224" t="s">
        <v>595</v>
      </c>
      <c r="C185" s="238">
        <v>2210</v>
      </c>
      <c r="D185" s="23">
        <v>0</v>
      </c>
      <c r="E185" s="344" t="s">
        <v>159</v>
      </c>
      <c r="F185" s="344" t="s">
        <v>143</v>
      </c>
      <c r="G185" s="617" t="s">
        <v>30</v>
      </c>
    </row>
    <row r="186" spans="1:7" ht="48" hidden="1" customHeight="1">
      <c r="A186" s="239"/>
      <c r="B186" s="240"/>
      <c r="C186" s="223"/>
      <c r="D186" s="39" t="s">
        <v>158</v>
      </c>
      <c r="E186" s="345"/>
      <c r="F186" s="345"/>
      <c r="G186" s="618"/>
    </row>
    <row r="187" spans="1:7" ht="48" hidden="1" customHeight="1">
      <c r="A187" s="237" t="s">
        <v>161</v>
      </c>
      <c r="B187" s="224" t="s">
        <v>596</v>
      </c>
      <c r="C187" s="238">
        <v>2210</v>
      </c>
      <c r="D187" s="31">
        <v>0</v>
      </c>
      <c r="E187" s="487" t="s">
        <v>79</v>
      </c>
      <c r="F187" s="344" t="s">
        <v>143</v>
      </c>
      <c r="G187" s="617" t="s">
        <v>191</v>
      </c>
    </row>
    <row r="188" spans="1:7" ht="48" hidden="1" customHeight="1">
      <c r="A188" s="239"/>
      <c r="B188" s="240"/>
      <c r="C188" s="223"/>
      <c r="D188" s="39" t="s">
        <v>182</v>
      </c>
      <c r="E188" s="488"/>
      <c r="F188" s="345"/>
      <c r="G188" s="618"/>
    </row>
    <row r="189" spans="1:7" ht="48" hidden="1" customHeight="1">
      <c r="A189" s="188" t="s">
        <v>164</v>
      </c>
      <c r="B189" s="225" t="s">
        <v>597</v>
      </c>
      <c r="C189" s="389">
        <v>2210</v>
      </c>
      <c r="D189" s="41">
        <v>0</v>
      </c>
      <c r="E189" s="487" t="s">
        <v>79</v>
      </c>
      <c r="F189" s="394" t="s">
        <v>143</v>
      </c>
      <c r="G189" s="621" t="s">
        <v>191</v>
      </c>
    </row>
    <row r="190" spans="1:7" ht="48" hidden="1" customHeight="1">
      <c r="A190" s="239"/>
      <c r="B190" s="240"/>
      <c r="C190" s="223"/>
      <c r="D190" s="39" t="s">
        <v>165</v>
      </c>
      <c r="E190" s="488"/>
      <c r="F190" s="345"/>
      <c r="G190" s="618"/>
    </row>
    <row r="191" spans="1:7" ht="48" hidden="1" customHeight="1">
      <c r="A191" s="241"/>
      <c r="B191" s="224"/>
      <c r="C191" s="242"/>
      <c r="D191" s="17">
        <v>0</v>
      </c>
      <c r="E191" s="487" t="s">
        <v>79</v>
      </c>
      <c r="F191" s="344" t="s">
        <v>143</v>
      </c>
      <c r="G191" s="617" t="s">
        <v>598</v>
      </c>
    </row>
    <row r="192" spans="1:7" ht="48" hidden="1" customHeight="1">
      <c r="A192" s="239"/>
      <c r="B192" s="240"/>
      <c r="C192" s="223"/>
      <c r="D192" s="39" t="s">
        <v>144</v>
      </c>
      <c r="E192" s="488"/>
      <c r="F192" s="345"/>
      <c r="G192" s="618"/>
    </row>
    <row r="193" spans="1:7" ht="35.25" hidden="1" customHeight="1">
      <c r="A193" s="188" t="s">
        <v>160</v>
      </c>
      <c r="B193" s="225" t="s">
        <v>162</v>
      </c>
      <c r="C193" s="389">
        <v>2210</v>
      </c>
      <c r="D193" s="41">
        <v>0</v>
      </c>
      <c r="E193" s="487" t="s">
        <v>79</v>
      </c>
      <c r="F193" s="394" t="s">
        <v>143</v>
      </c>
      <c r="G193" s="621" t="s">
        <v>191</v>
      </c>
    </row>
    <row r="194" spans="1:7" ht="48" hidden="1" customHeight="1">
      <c r="A194" s="188"/>
      <c r="B194" s="225"/>
      <c r="C194" s="243"/>
      <c r="D194" s="39" t="s">
        <v>166</v>
      </c>
      <c r="E194" s="488"/>
      <c r="F194" s="394"/>
      <c r="G194" s="618"/>
    </row>
    <row r="195" spans="1:7" ht="29.25" hidden="1" customHeight="1">
      <c r="A195" s="244"/>
      <c r="B195" s="224"/>
      <c r="C195" s="238"/>
      <c r="D195" s="17"/>
      <c r="E195" s="487"/>
      <c r="F195" s="487"/>
      <c r="G195" s="625"/>
    </row>
    <row r="196" spans="1:7" ht="54.75" hidden="1" customHeight="1">
      <c r="A196" s="239"/>
      <c r="B196" s="116"/>
      <c r="C196" s="223"/>
      <c r="D196" s="39"/>
      <c r="E196" s="488"/>
      <c r="F196" s="488"/>
      <c r="G196" s="626"/>
    </row>
    <row r="197" spans="1:7" ht="48.75" hidden="1" customHeight="1">
      <c r="A197" s="524" t="s">
        <v>66</v>
      </c>
      <c r="B197" s="530" t="s">
        <v>599</v>
      </c>
      <c r="C197" s="560">
        <v>2210</v>
      </c>
      <c r="D197" s="38">
        <v>0</v>
      </c>
      <c r="E197" s="487" t="s">
        <v>56</v>
      </c>
      <c r="F197" s="521" t="s">
        <v>49</v>
      </c>
      <c r="G197" s="411"/>
    </row>
    <row r="198" spans="1:7" ht="48" hidden="1" customHeight="1" thickBot="1">
      <c r="A198" s="661"/>
      <c r="B198" s="645"/>
      <c r="C198" s="631"/>
      <c r="D198" s="48" t="s">
        <v>142</v>
      </c>
      <c r="E198" s="632"/>
      <c r="F198" s="479"/>
      <c r="G198" s="413"/>
    </row>
    <row r="199" spans="1:7" ht="31.2" customHeight="1">
      <c r="A199" s="643" t="s">
        <v>443</v>
      </c>
      <c r="B199" s="644" t="s">
        <v>444</v>
      </c>
      <c r="C199" s="532">
        <v>2210</v>
      </c>
      <c r="D199" s="23">
        <v>41400</v>
      </c>
      <c r="E199" s="622" t="s">
        <v>425</v>
      </c>
      <c r="F199" s="535" t="s">
        <v>54</v>
      </c>
      <c r="G199" s="621" t="s">
        <v>30</v>
      </c>
    </row>
    <row r="200" spans="1:7" ht="33.6" customHeight="1">
      <c r="A200" s="650"/>
      <c r="B200" s="649"/>
      <c r="C200" s="648"/>
      <c r="D200" s="48" t="s">
        <v>446</v>
      </c>
      <c r="E200" s="487"/>
      <c r="F200" s="471"/>
      <c r="G200" s="621"/>
    </row>
    <row r="201" spans="1:7" ht="33.6" customHeight="1">
      <c r="A201" s="650" t="s">
        <v>451</v>
      </c>
      <c r="B201" s="644" t="s">
        <v>452</v>
      </c>
      <c r="C201" s="548">
        <v>2210</v>
      </c>
      <c r="D201" s="23">
        <v>479655</v>
      </c>
      <c r="E201" s="622" t="s">
        <v>425</v>
      </c>
      <c r="F201" s="535" t="s">
        <v>54</v>
      </c>
      <c r="G201" s="622" t="s">
        <v>30</v>
      </c>
    </row>
    <row r="202" spans="1:7" ht="37.799999999999997" customHeight="1">
      <c r="A202" s="668"/>
      <c r="B202" s="644"/>
      <c r="C202" s="548"/>
      <c r="D202" s="12" t="s">
        <v>453</v>
      </c>
      <c r="E202" s="622"/>
      <c r="F202" s="535"/>
      <c r="G202" s="622"/>
    </row>
    <row r="203" spans="1:7" ht="37.799999999999997" customHeight="1">
      <c r="A203" s="643" t="s">
        <v>458</v>
      </c>
      <c r="B203" s="644" t="s">
        <v>457</v>
      </c>
      <c r="C203" s="532">
        <v>2210</v>
      </c>
      <c r="D203" s="23">
        <v>1928.4</v>
      </c>
      <c r="E203" s="622" t="s">
        <v>425</v>
      </c>
      <c r="F203" s="535" t="s">
        <v>54</v>
      </c>
      <c r="G203" s="622" t="s">
        <v>30</v>
      </c>
    </row>
    <row r="204" spans="1:7" ht="37.799999999999997" customHeight="1">
      <c r="A204" s="643"/>
      <c r="B204" s="644"/>
      <c r="C204" s="533"/>
      <c r="D204" s="12" t="s">
        <v>456</v>
      </c>
      <c r="E204" s="622"/>
      <c r="F204" s="535"/>
      <c r="G204" s="622"/>
    </row>
    <row r="205" spans="1:7" ht="37.799999999999997" customHeight="1">
      <c r="A205" s="643" t="s">
        <v>705</v>
      </c>
      <c r="B205" s="644" t="s">
        <v>706</v>
      </c>
      <c r="C205" s="532">
        <v>2210</v>
      </c>
      <c r="D205" s="23">
        <v>390000</v>
      </c>
      <c r="E205" s="490" t="s">
        <v>463</v>
      </c>
      <c r="F205" s="535" t="s">
        <v>143</v>
      </c>
      <c r="G205" s="622" t="s">
        <v>30</v>
      </c>
    </row>
    <row r="206" spans="1:7" ht="37.799999999999997" customHeight="1">
      <c r="A206" s="643"/>
      <c r="B206" s="644"/>
      <c r="C206" s="533"/>
      <c r="D206" s="12" t="s">
        <v>707</v>
      </c>
      <c r="E206" s="490"/>
      <c r="F206" s="535"/>
      <c r="G206" s="622"/>
    </row>
    <row r="207" spans="1:7" ht="37.799999999999997" customHeight="1">
      <c r="A207" s="643" t="s">
        <v>715</v>
      </c>
      <c r="B207" s="490" t="s">
        <v>716</v>
      </c>
      <c r="C207" s="548">
        <v>2210</v>
      </c>
      <c r="D207" s="23">
        <v>19100</v>
      </c>
      <c r="E207" s="490" t="s">
        <v>718</v>
      </c>
      <c r="F207" s="535" t="s">
        <v>178</v>
      </c>
      <c r="G207" s="622" t="s">
        <v>30</v>
      </c>
    </row>
    <row r="208" spans="1:7" ht="37.799999999999997" customHeight="1">
      <c r="A208" s="643"/>
      <c r="B208" s="490"/>
      <c r="C208" s="548"/>
      <c r="D208" s="12" t="s">
        <v>717</v>
      </c>
      <c r="E208" s="490"/>
      <c r="F208" s="535"/>
      <c r="G208" s="622"/>
    </row>
    <row r="209" spans="1:7" ht="37.799999999999997" customHeight="1">
      <c r="A209" s="643" t="s">
        <v>736</v>
      </c>
      <c r="B209" s="490" t="s">
        <v>737</v>
      </c>
      <c r="C209" s="548">
        <v>2210</v>
      </c>
      <c r="D209" s="23">
        <v>99747</v>
      </c>
      <c r="E209" s="490" t="s">
        <v>463</v>
      </c>
      <c r="F209" s="535" t="s">
        <v>178</v>
      </c>
      <c r="G209" s="622" t="s">
        <v>30</v>
      </c>
    </row>
    <row r="210" spans="1:7" ht="37.799999999999997" customHeight="1">
      <c r="A210" s="643"/>
      <c r="B210" s="490"/>
      <c r="C210" s="548"/>
      <c r="D210" s="12" t="s">
        <v>735</v>
      </c>
      <c r="E210" s="490"/>
      <c r="F210" s="535"/>
      <c r="G210" s="622"/>
    </row>
    <row r="211" spans="1:7" ht="37.799999999999997" customHeight="1">
      <c r="A211" s="643" t="s">
        <v>460</v>
      </c>
      <c r="B211" s="490" t="s">
        <v>461</v>
      </c>
      <c r="C211" s="548">
        <v>2210</v>
      </c>
      <c r="D211" s="23">
        <v>800000</v>
      </c>
      <c r="E211" s="490" t="s">
        <v>463</v>
      </c>
      <c r="F211" s="535" t="s">
        <v>48</v>
      </c>
      <c r="G211" s="622" t="s">
        <v>30</v>
      </c>
    </row>
    <row r="212" spans="1:7" ht="37.799999999999997" customHeight="1">
      <c r="A212" s="643"/>
      <c r="B212" s="490"/>
      <c r="C212" s="548"/>
      <c r="D212" s="12" t="s">
        <v>462</v>
      </c>
      <c r="E212" s="490"/>
      <c r="F212" s="535"/>
      <c r="G212" s="622"/>
    </row>
    <row r="213" spans="1:7" ht="37.799999999999997" customHeight="1">
      <c r="A213" s="545" t="s">
        <v>465</v>
      </c>
      <c r="B213" s="659" t="s">
        <v>464</v>
      </c>
      <c r="C213" s="548">
        <v>2210</v>
      </c>
      <c r="D213" s="23">
        <v>42000</v>
      </c>
      <c r="E213" s="490" t="s">
        <v>463</v>
      </c>
      <c r="F213" s="535" t="s">
        <v>48</v>
      </c>
      <c r="G213" s="622" t="s">
        <v>30</v>
      </c>
    </row>
    <row r="214" spans="1:7" ht="37.799999999999997" customHeight="1">
      <c r="A214" s="545"/>
      <c r="B214" s="659"/>
      <c r="C214" s="548"/>
      <c r="D214" s="12" t="s">
        <v>466</v>
      </c>
      <c r="E214" s="490"/>
      <c r="F214" s="535"/>
      <c r="G214" s="622"/>
    </row>
    <row r="215" spans="1:7" ht="37.799999999999997" customHeight="1">
      <c r="A215" s="545" t="s">
        <v>496</v>
      </c>
      <c r="B215" s="546" t="s">
        <v>497</v>
      </c>
      <c r="C215" s="548">
        <v>2210</v>
      </c>
      <c r="D215" s="23">
        <v>318896</v>
      </c>
      <c r="E215" s="490" t="s">
        <v>463</v>
      </c>
      <c r="F215" s="555" t="s">
        <v>49</v>
      </c>
      <c r="G215" s="557"/>
    </row>
    <row r="216" spans="1:7" ht="37.799999999999997" customHeight="1">
      <c r="A216" s="545"/>
      <c r="B216" s="547"/>
      <c r="C216" s="548"/>
      <c r="D216" s="12" t="s">
        <v>498</v>
      </c>
      <c r="E216" s="490"/>
      <c r="F216" s="556"/>
      <c r="G216" s="558"/>
    </row>
    <row r="217" spans="1:7" ht="29.25" customHeight="1" thickBot="1">
      <c r="A217" s="245" t="s">
        <v>9</v>
      </c>
      <c r="B217" s="246"/>
      <c r="C217" s="247"/>
      <c r="D217" s="248">
        <f>D75+D77+D79+D81+D83+D85+D87+D113+D123+D127+D131+D135+D137+D143+D153+D155+D161+D165+D171+D175+D179+D199+D201+D203+D211+D213+D215+D205+D177+D125+D207+D141+D209</f>
        <v>9055837</v>
      </c>
      <c r="E217" s="249"/>
      <c r="F217" s="249"/>
      <c r="G217" s="250"/>
    </row>
    <row r="218" spans="1:7" ht="39" hidden="1" customHeight="1">
      <c r="A218" s="637" t="s">
        <v>28</v>
      </c>
      <c r="B218" s="251" t="s">
        <v>600</v>
      </c>
      <c r="C218" s="252">
        <v>2240</v>
      </c>
      <c r="D218" s="49">
        <v>0</v>
      </c>
      <c r="E218" s="356" t="s">
        <v>10</v>
      </c>
      <c r="F218" s="360" t="s">
        <v>15</v>
      </c>
      <c r="G218" s="355" t="s">
        <v>8</v>
      </c>
    </row>
    <row r="219" spans="1:7" ht="62.25" hidden="1" customHeight="1">
      <c r="A219" s="638"/>
      <c r="B219" s="253"/>
      <c r="C219" s="254"/>
      <c r="D219" s="2" t="s">
        <v>17</v>
      </c>
      <c r="E219" s="357"/>
      <c r="F219" s="340"/>
      <c r="G219" s="347"/>
    </row>
    <row r="220" spans="1:7" ht="49.5" hidden="1" customHeight="1">
      <c r="A220" s="415" t="s">
        <v>26</v>
      </c>
      <c r="B220" s="255" t="s">
        <v>600</v>
      </c>
      <c r="C220" s="256">
        <v>2240</v>
      </c>
      <c r="D220" s="3">
        <v>0</v>
      </c>
      <c r="E220" s="356" t="s">
        <v>10</v>
      </c>
      <c r="F220" s="360" t="s">
        <v>15</v>
      </c>
      <c r="G220" s="346" t="s">
        <v>8</v>
      </c>
    </row>
    <row r="221" spans="1:7" ht="53.25" hidden="1" customHeight="1">
      <c r="A221" s="415" t="s">
        <v>27</v>
      </c>
      <c r="B221" s="253"/>
      <c r="C221" s="257"/>
      <c r="D221" s="2" t="s">
        <v>16</v>
      </c>
      <c r="E221" s="356"/>
      <c r="F221" s="360"/>
      <c r="G221" s="428"/>
    </row>
    <row r="222" spans="1:7" ht="42" hidden="1" customHeight="1">
      <c r="A222" s="258" t="s">
        <v>18</v>
      </c>
      <c r="B222" s="255" t="s">
        <v>601</v>
      </c>
      <c r="C222" s="635">
        <v>2240</v>
      </c>
      <c r="D222" s="3">
        <v>0</v>
      </c>
      <c r="E222" s="506" t="s">
        <v>10</v>
      </c>
      <c r="F222" s="509" t="s">
        <v>15</v>
      </c>
      <c r="G222" s="562" t="s">
        <v>8</v>
      </c>
    </row>
    <row r="223" spans="1:7" ht="49.5" hidden="1" customHeight="1">
      <c r="A223" s="259"/>
      <c r="B223" s="253"/>
      <c r="C223" s="636"/>
      <c r="D223" s="1" t="s">
        <v>14</v>
      </c>
      <c r="E223" s="507"/>
      <c r="F223" s="510"/>
      <c r="G223" s="563"/>
    </row>
    <row r="224" spans="1:7" ht="49.5" hidden="1" customHeight="1">
      <c r="A224" s="639" t="s">
        <v>258</v>
      </c>
      <c r="B224" s="646" t="s">
        <v>564</v>
      </c>
      <c r="C224" s="532">
        <v>2240</v>
      </c>
      <c r="D224" s="58">
        <v>0</v>
      </c>
      <c r="E224" s="491" t="s">
        <v>79</v>
      </c>
      <c r="F224" s="491" t="s">
        <v>54</v>
      </c>
      <c r="G224" s="601" t="s">
        <v>30</v>
      </c>
    </row>
    <row r="225" spans="1:7" ht="49.5" hidden="1" customHeight="1">
      <c r="A225" s="640"/>
      <c r="B225" s="647"/>
      <c r="C225" s="533"/>
      <c r="D225" s="59" t="s">
        <v>270</v>
      </c>
      <c r="E225" s="489"/>
      <c r="F225" s="489"/>
      <c r="G225" s="602"/>
    </row>
    <row r="226" spans="1:7" ht="36" hidden="1" customHeight="1">
      <c r="A226" s="538" t="s">
        <v>264</v>
      </c>
      <c r="B226" s="24" t="s">
        <v>602</v>
      </c>
      <c r="C226" s="532">
        <v>2240</v>
      </c>
      <c r="D226" s="23">
        <v>0</v>
      </c>
      <c r="E226" s="491" t="s">
        <v>79</v>
      </c>
      <c r="F226" s="491" t="s">
        <v>178</v>
      </c>
      <c r="G226" s="601" t="s">
        <v>34</v>
      </c>
    </row>
    <row r="227" spans="1:7" ht="44.25" hidden="1" customHeight="1">
      <c r="A227" s="539"/>
      <c r="B227" s="202"/>
      <c r="C227" s="533"/>
      <c r="D227" s="27" t="s">
        <v>265</v>
      </c>
      <c r="E227" s="489"/>
      <c r="F227" s="489"/>
      <c r="G227" s="602"/>
    </row>
    <row r="228" spans="1:7" ht="42" hidden="1" customHeight="1">
      <c r="A228" s="260" t="s">
        <v>109</v>
      </c>
      <c r="B228" s="255" t="s">
        <v>603</v>
      </c>
      <c r="C228" s="342">
        <v>2240</v>
      </c>
      <c r="D228" s="31">
        <v>0</v>
      </c>
      <c r="E228" s="509" t="s">
        <v>90</v>
      </c>
      <c r="F228" s="471" t="s">
        <v>49</v>
      </c>
      <c r="G228" s="571" t="s">
        <v>34</v>
      </c>
    </row>
    <row r="229" spans="1:7" ht="28.5" hidden="1" customHeight="1">
      <c r="A229" s="261"/>
      <c r="B229" s="253"/>
      <c r="C229" s="343"/>
      <c r="D229" s="11" t="s">
        <v>104</v>
      </c>
      <c r="E229" s="510"/>
      <c r="F229" s="472"/>
      <c r="G229" s="482"/>
    </row>
    <row r="230" spans="1:7" ht="28.5" hidden="1" customHeight="1">
      <c r="A230" s="262" t="s">
        <v>110</v>
      </c>
      <c r="B230" s="496" t="s">
        <v>604</v>
      </c>
      <c r="C230" s="404">
        <v>2240</v>
      </c>
      <c r="D230" s="32">
        <v>0</v>
      </c>
      <c r="E230" s="509" t="s">
        <v>90</v>
      </c>
      <c r="F230" s="360" t="s">
        <v>111</v>
      </c>
      <c r="G230" s="571" t="s">
        <v>30</v>
      </c>
    </row>
    <row r="231" spans="1:7" ht="28.5" hidden="1" customHeight="1">
      <c r="A231" s="262"/>
      <c r="B231" s="497"/>
      <c r="C231" s="404"/>
      <c r="D231" s="11" t="s">
        <v>112</v>
      </c>
      <c r="E231" s="510"/>
      <c r="F231" s="360"/>
      <c r="G231" s="482"/>
    </row>
    <row r="232" spans="1:7" ht="66.599999999999994" customHeight="1">
      <c r="A232" s="524" t="s">
        <v>520</v>
      </c>
      <c r="B232" s="255" t="s">
        <v>605</v>
      </c>
      <c r="C232" s="342">
        <v>2240</v>
      </c>
      <c r="D232" s="23">
        <f>8400000-580000-45000</f>
        <v>7775000</v>
      </c>
      <c r="E232" s="489" t="s">
        <v>501</v>
      </c>
      <c r="F232" s="361" t="s">
        <v>21</v>
      </c>
      <c r="G232" s="599" t="s">
        <v>606</v>
      </c>
    </row>
    <row r="233" spans="1:7" ht="36">
      <c r="A233" s="525"/>
      <c r="B233" s="263"/>
      <c r="C233" s="343"/>
      <c r="D233" s="11" t="s">
        <v>506</v>
      </c>
      <c r="E233" s="490"/>
      <c r="F233" s="362"/>
      <c r="G233" s="600"/>
    </row>
    <row r="234" spans="1:7" ht="66" hidden="1">
      <c r="A234" s="524" t="s">
        <v>520</v>
      </c>
      <c r="B234" s="255" t="s">
        <v>605</v>
      </c>
      <c r="C234" s="342">
        <v>2240</v>
      </c>
      <c r="D234" s="23">
        <f>8400000-580000</f>
        <v>7820000</v>
      </c>
      <c r="E234" s="489" t="s">
        <v>501</v>
      </c>
      <c r="F234" s="361" t="s">
        <v>21</v>
      </c>
      <c r="G234" s="599" t="s">
        <v>606</v>
      </c>
    </row>
    <row r="235" spans="1:7" ht="49.5" hidden="1" customHeight="1">
      <c r="A235" s="525"/>
      <c r="B235" s="263"/>
      <c r="C235" s="343"/>
      <c r="D235" s="11" t="s">
        <v>390</v>
      </c>
      <c r="E235" s="490"/>
      <c r="F235" s="362"/>
      <c r="G235" s="600"/>
    </row>
    <row r="236" spans="1:7" ht="99" customHeight="1">
      <c r="A236" s="524" t="s">
        <v>263</v>
      </c>
      <c r="B236" s="255" t="s">
        <v>607</v>
      </c>
      <c r="C236" s="342">
        <v>2240</v>
      </c>
      <c r="D236" s="31">
        <v>580000</v>
      </c>
      <c r="E236" s="491" t="s">
        <v>79</v>
      </c>
      <c r="F236" s="361" t="s">
        <v>15</v>
      </c>
      <c r="G236" s="599" t="s">
        <v>608</v>
      </c>
    </row>
    <row r="237" spans="1:7" ht="30" customHeight="1">
      <c r="A237" s="661"/>
      <c r="B237" s="263"/>
      <c r="C237" s="343"/>
      <c r="D237" s="27" t="s">
        <v>391</v>
      </c>
      <c r="E237" s="489"/>
      <c r="F237" s="362"/>
      <c r="G237" s="600"/>
    </row>
    <row r="238" spans="1:7" ht="57.75" hidden="1" customHeight="1">
      <c r="A238" s="524" t="s">
        <v>291</v>
      </c>
      <c r="B238" s="496" t="s">
        <v>609</v>
      </c>
      <c r="C238" s="404">
        <v>2240</v>
      </c>
      <c r="D238" s="31">
        <v>0</v>
      </c>
      <c r="E238" s="489" t="s">
        <v>546</v>
      </c>
      <c r="F238" s="400" t="s">
        <v>143</v>
      </c>
      <c r="G238" s="346" t="s">
        <v>30</v>
      </c>
    </row>
    <row r="239" spans="1:7" ht="67.5" hidden="1" customHeight="1">
      <c r="A239" s="525"/>
      <c r="B239" s="497"/>
      <c r="C239" s="343"/>
      <c r="D239" s="43" t="s">
        <v>334</v>
      </c>
      <c r="E239" s="490"/>
      <c r="F239" s="362"/>
      <c r="G239" s="380"/>
    </row>
    <row r="240" spans="1:7" ht="42" hidden="1" customHeight="1">
      <c r="A240" s="524" t="s">
        <v>294</v>
      </c>
      <c r="B240" s="496" t="s">
        <v>610</v>
      </c>
      <c r="C240" s="404">
        <v>2240</v>
      </c>
      <c r="D240" s="31">
        <v>0</v>
      </c>
      <c r="E240" s="489" t="s">
        <v>546</v>
      </c>
      <c r="F240" s="400" t="s">
        <v>125</v>
      </c>
      <c r="G240" s="346" t="s">
        <v>30</v>
      </c>
    </row>
    <row r="241" spans="1:7" ht="117.75" hidden="1" customHeight="1">
      <c r="A241" s="525"/>
      <c r="B241" s="497"/>
      <c r="C241" s="343"/>
      <c r="D241" s="43" t="s">
        <v>303</v>
      </c>
      <c r="E241" s="490"/>
      <c r="F241" s="362"/>
      <c r="G241" s="264"/>
    </row>
    <row r="242" spans="1:7" ht="42" customHeight="1">
      <c r="A242" s="524" t="s">
        <v>283</v>
      </c>
      <c r="B242" s="496" t="s">
        <v>611</v>
      </c>
      <c r="C242" s="420">
        <v>2240</v>
      </c>
      <c r="D242" s="31">
        <v>6000</v>
      </c>
      <c r="E242" s="491" t="s">
        <v>79</v>
      </c>
      <c r="F242" s="400" t="s">
        <v>15</v>
      </c>
      <c r="G242" s="346" t="s">
        <v>30</v>
      </c>
    </row>
    <row r="243" spans="1:7" ht="38.4" customHeight="1">
      <c r="A243" s="525"/>
      <c r="B243" s="497"/>
      <c r="C243" s="420"/>
      <c r="D243" s="27" t="s">
        <v>379</v>
      </c>
      <c r="E243" s="489"/>
      <c r="F243" s="400"/>
      <c r="G243" s="265"/>
    </row>
    <row r="244" spans="1:7" ht="51" hidden="1" customHeight="1">
      <c r="A244" s="266" t="s">
        <v>35</v>
      </c>
      <c r="B244" s="255" t="s">
        <v>612</v>
      </c>
      <c r="C244" s="669">
        <v>2240</v>
      </c>
      <c r="D244" s="9">
        <v>0</v>
      </c>
      <c r="E244" s="506" t="s">
        <v>36</v>
      </c>
      <c r="F244" s="509" t="s">
        <v>20</v>
      </c>
      <c r="G244" s="379" t="s">
        <v>30</v>
      </c>
    </row>
    <row r="245" spans="1:7" ht="27" hidden="1" customHeight="1">
      <c r="A245" s="261"/>
      <c r="B245" s="253"/>
      <c r="C245" s="669"/>
      <c r="D245" s="2" t="s">
        <v>37</v>
      </c>
      <c r="E245" s="507"/>
      <c r="F245" s="510"/>
      <c r="G245" s="267"/>
    </row>
    <row r="246" spans="1:7" ht="50.25" hidden="1" customHeight="1">
      <c r="A246" s="262" t="s">
        <v>22</v>
      </c>
      <c r="B246" s="255" t="s">
        <v>613</v>
      </c>
      <c r="C246" s="420">
        <v>2240</v>
      </c>
      <c r="D246" s="9">
        <v>0</v>
      </c>
      <c r="E246" s="429" t="s">
        <v>10</v>
      </c>
      <c r="F246" s="372" t="s">
        <v>20</v>
      </c>
      <c r="G246" s="562" t="s">
        <v>30</v>
      </c>
    </row>
    <row r="247" spans="1:7" ht="30.75" hidden="1" customHeight="1">
      <c r="A247" s="261"/>
      <c r="B247" s="253"/>
      <c r="C247" s="420"/>
      <c r="D247" s="1" t="s">
        <v>23</v>
      </c>
      <c r="E247" s="362"/>
      <c r="F247" s="373"/>
      <c r="G247" s="563"/>
    </row>
    <row r="248" spans="1:7" ht="45" hidden="1" customHeight="1">
      <c r="A248" s="266" t="s">
        <v>35</v>
      </c>
      <c r="B248" s="255" t="s">
        <v>612</v>
      </c>
      <c r="C248" s="669">
        <v>2240</v>
      </c>
      <c r="D248" s="9">
        <v>0</v>
      </c>
      <c r="E248" s="506" t="s">
        <v>36</v>
      </c>
      <c r="F248" s="509" t="s">
        <v>54</v>
      </c>
      <c r="G248" s="379" t="s">
        <v>30</v>
      </c>
    </row>
    <row r="249" spans="1:7" ht="27" hidden="1" customHeight="1">
      <c r="A249" s="261"/>
      <c r="B249" s="253"/>
      <c r="C249" s="669"/>
      <c r="D249" s="2" t="s">
        <v>74</v>
      </c>
      <c r="E249" s="507"/>
      <c r="F249" s="510"/>
      <c r="G249" s="267"/>
    </row>
    <row r="250" spans="1:7" s="268" customFormat="1" ht="48.75" hidden="1" customHeight="1">
      <c r="A250" s="522" t="s">
        <v>223</v>
      </c>
      <c r="B250" s="113" t="s">
        <v>614</v>
      </c>
      <c r="C250" s="333">
        <v>2240</v>
      </c>
      <c r="D250" s="56">
        <v>0</v>
      </c>
      <c r="E250" s="670" t="s">
        <v>51</v>
      </c>
      <c r="F250" s="360" t="s">
        <v>15</v>
      </c>
      <c r="G250" s="387" t="s">
        <v>30</v>
      </c>
    </row>
    <row r="251" spans="1:7" s="268" customFormat="1" ht="51.75" hidden="1" customHeight="1">
      <c r="A251" s="523"/>
      <c r="B251" s="16"/>
      <c r="C251" s="333"/>
      <c r="D251" s="57" t="s">
        <v>253</v>
      </c>
      <c r="E251" s="519"/>
      <c r="F251" s="360"/>
      <c r="G251" s="269"/>
    </row>
    <row r="252" spans="1:7" ht="51.75" hidden="1" customHeight="1">
      <c r="A252" s="498" t="s">
        <v>223</v>
      </c>
      <c r="B252" s="255" t="s">
        <v>612</v>
      </c>
      <c r="C252" s="416">
        <v>2240</v>
      </c>
      <c r="D252" s="55">
        <v>0</v>
      </c>
      <c r="E252" s="506" t="s">
        <v>51</v>
      </c>
      <c r="F252" s="400" t="s">
        <v>15</v>
      </c>
      <c r="G252" s="379" t="s">
        <v>30</v>
      </c>
    </row>
    <row r="253" spans="1:7" ht="35.25" hidden="1" customHeight="1">
      <c r="A253" s="499"/>
      <c r="B253" s="251"/>
      <c r="C253" s="416"/>
      <c r="D253" s="2" t="s">
        <v>254</v>
      </c>
      <c r="E253" s="507"/>
      <c r="F253" s="400"/>
      <c r="G253" s="271" t="s">
        <v>194</v>
      </c>
    </row>
    <row r="254" spans="1:7" ht="48" hidden="1" customHeight="1">
      <c r="A254" s="522" t="s">
        <v>224</v>
      </c>
      <c r="B254" s="515" t="s">
        <v>615</v>
      </c>
      <c r="C254" s="551">
        <v>2240</v>
      </c>
      <c r="D254" s="23">
        <v>0</v>
      </c>
      <c r="E254" s="491" t="s">
        <v>79</v>
      </c>
      <c r="F254" s="471" t="s">
        <v>277</v>
      </c>
      <c r="G254" s="589" t="s">
        <v>38</v>
      </c>
    </row>
    <row r="255" spans="1:7" ht="16.5" hidden="1" customHeight="1">
      <c r="A255" s="523"/>
      <c r="B255" s="516"/>
      <c r="C255" s="551"/>
      <c r="D255" s="21" t="s">
        <v>197</v>
      </c>
      <c r="E255" s="489"/>
      <c r="F255" s="472"/>
      <c r="G255" s="592"/>
    </row>
    <row r="256" spans="1:7" ht="63" hidden="1" customHeight="1">
      <c r="A256" s="538" t="s">
        <v>333</v>
      </c>
      <c r="B256" s="272" t="s">
        <v>330</v>
      </c>
      <c r="C256" s="334" t="s">
        <v>266</v>
      </c>
      <c r="D256" s="22">
        <v>0</v>
      </c>
      <c r="E256" s="491" t="s">
        <v>209</v>
      </c>
      <c r="F256" s="491" t="s">
        <v>256</v>
      </c>
      <c r="G256" s="419" t="s">
        <v>30</v>
      </c>
    </row>
    <row r="257" spans="1:7" ht="63" hidden="1" customHeight="1">
      <c r="A257" s="539"/>
      <c r="B257" s="273"/>
      <c r="C257" s="334"/>
      <c r="D257" s="42" t="s">
        <v>332</v>
      </c>
      <c r="E257" s="489"/>
      <c r="F257" s="489"/>
      <c r="G257" s="418" t="s">
        <v>331</v>
      </c>
    </row>
    <row r="258" spans="1:7" ht="101.25" hidden="1" customHeight="1">
      <c r="A258" s="658" t="s">
        <v>616</v>
      </c>
      <c r="B258" s="274" t="s">
        <v>617</v>
      </c>
      <c r="C258" s="334"/>
      <c r="D258" s="275">
        <v>0</v>
      </c>
      <c r="E258" s="489" t="s">
        <v>546</v>
      </c>
      <c r="F258" s="603" t="s">
        <v>48</v>
      </c>
      <c r="G258" s="605" t="s">
        <v>341</v>
      </c>
    </row>
    <row r="259" spans="1:7" ht="55.5" hidden="1" customHeight="1">
      <c r="A259" s="539"/>
      <c r="B259" s="274"/>
      <c r="C259" s="334"/>
      <c r="D259" s="27" t="s">
        <v>322</v>
      </c>
      <c r="E259" s="490"/>
      <c r="F259" s="604"/>
      <c r="G259" s="606"/>
    </row>
    <row r="260" spans="1:7" ht="51" hidden="1" customHeight="1">
      <c r="A260" s="639" t="s">
        <v>290</v>
      </c>
      <c r="B260" s="646" t="s">
        <v>618</v>
      </c>
      <c r="C260" s="381">
        <v>2240</v>
      </c>
      <c r="D260" s="23">
        <v>0</v>
      </c>
      <c r="E260" s="489" t="s">
        <v>546</v>
      </c>
      <c r="F260" s="423" t="s">
        <v>256</v>
      </c>
      <c r="G260" s="607" t="s">
        <v>30</v>
      </c>
    </row>
    <row r="261" spans="1:7" ht="30" hidden="1" customHeight="1">
      <c r="A261" s="640"/>
      <c r="B261" s="647"/>
      <c r="C261" s="381"/>
      <c r="D261" s="30" t="s">
        <v>267</v>
      </c>
      <c r="E261" s="490"/>
      <c r="F261" s="422"/>
      <c r="G261" s="606"/>
    </row>
    <row r="262" spans="1:7" ht="47.25" hidden="1" customHeight="1">
      <c r="A262" s="524" t="s">
        <v>619</v>
      </c>
      <c r="B262" s="251" t="s">
        <v>620</v>
      </c>
      <c r="C262" s="416">
        <v>2240</v>
      </c>
      <c r="D262" s="68">
        <v>0</v>
      </c>
      <c r="E262" s="491" t="s">
        <v>546</v>
      </c>
      <c r="F262" s="521" t="s">
        <v>345</v>
      </c>
      <c r="G262" s="571" t="s">
        <v>621</v>
      </c>
    </row>
    <row r="263" spans="1:7" ht="54.75" hidden="1" customHeight="1">
      <c r="A263" s="525"/>
      <c r="B263" s="253"/>
      <c r="C263" s="416"/>
      <c r="D263" s="12" t="s">
        <v>313</v>
      </c>
      <c r="E263" s="489"/>
      <c r="F263" s="480"/>
      <c r="G263" s="482"/>
    </row>
    <row r="264" spans="1:7" ht="43.5" hidden="1" customHeight="1">
      <c r="A264" s="524" t="s">
        <v>622</v>
      </c>
      <c r="B264" s="251" t="s">
        <v>620</v>
      </c>
      <c r="C264" s="416">
        <v>2240</v>
      </c>
      <c r="D264" s="69">
        <v>0</v>
      </c>
      <c r="E264" s="491" t="s">
        <v>79</v>
      </c>
      <c r="F264" s="479" t="s">
        <v>20</v>
      </c>
      <c r="G264" s="599" t="s">
        <v>608</v>
      </c>
    </row>
    <row r="265" spans="1:7" ht="48.75" hidden="1" customHeight="1">
      <c r="A265" s="525"/>
      <c r="B265" s="251"/>
      <c r="C265" s="416"/>
      <c r="D265" s="12" t="s">
        <v>284</v>
      </c>
      <c r="E265" s="489"/>
      <c r="F265" s="480"/>
      <c r="G265" s="600"/>
    </row>
    <row r="266" spans="1:7" ht="56.25" hidden="1" customHeight="1">
      <c r="A266" s="538" t="s">
        <v>321</v>
      </c>
      <c r="B266" s="226" t="s">
        <v>320</v>
      </c>
      <c r="C266" s="335">
        <v>2240</v>
      </c>
      <c r="D266" s="31">
        <v>0</v>
      </c>
      <c r="E266" s="489" t="s">
        <v>501</v>
      </c>
      <c r="F266" s="421" t="s">
        <v>178</v>
      </c>
      <c r="G266" s="601" t="s">
        <v>623</v>
      </c>
    </row>
    <row r="267" spans="1:7" ht="138.75" hidden="1" customHeight="1">
      <c r="A267" s="539"/>
      <c r="B267" s="202"/>
      <c r="C267" s="335"/>
      <c r="D267" s="34" t="s">
        <v>319</v>
      </c>
      <c r="E267" s="490"/>
      <c r="F267" s="422"/>
      <c r="G267" s="602"/>
    </row>
    <row r="268" spans="1:7" ht="55.5" hidden="1" customHeight="1">
      <c r="A268" s="498" t="s">
        <v>268</v>
      </c>
      <c r="B268" s="255" t="s">
        <v>624</v>
      </c>
      <c r="C268" s="630">
        <v>2240</v>
      </c>
      <c r="D268" s="31">
        <v>0</v>
      </c>
      <c r="E268" s="491" t="s">
        <v>79</v>
      </c>
      <c r="F268" s="471" t="s">
        <v>21</v>
      </c>
      <c r="G268" s="571" t="s">
        <v>625</v>
      </c>
    </row>
    <row r="269" spans="1:7" ht="45.75" hidden="1" customHeight="1">
      <c r="A269" s="499"/>
      <c r="B269" s="253"/>
      <c r="C269" s="630"/>
      <c r="D269" s="11" t="s">
        <v>271</v>
      </c>
      <c r="E269" s="489"/>
      <c r="F269" s="472"/>
      <c r="G269" s="482"/>
    </row>
    <row r="270" spans="1:7" ht="52.5" hidden="1" customHeight="1">
      <c r="A270" s="538" t="s">
        <v>297</v>
      </c>
      <c r="B270" s="255" t="s">
        <v>600</v>
      </c>
      <c r="C270" s="420">
        <v>2240</v>
      </c>
      <c r="D270" s="20">
        <v>0</v>
      </c>
      <c r="E270" s="489" t="s">
        <v>546</v>
      </c>
      <c r="F270" s="479" t="s">
        <v>111</v>
      </c>
      <c r="G270" s="562" t="s">
        <v>626</v>
      </c>
    </row>
    <row r="271" spans="1:7" ht="78" hidden="1" customHeight="1">
      <c r="A271" s="539"/>
      <c r="B271" s="253"/>
      <c r="C271" s="420"/>
      <c r="D271" s="21" t="s">
        <v>298</v>
      </c>
      <c r="E271" s="490"/>
      <c r="F271" s="480"/>
      <c r="G271" s="563"/>
    </row>
    <row r="272" spans="1:7" ht="28.5" hidden="1" customHeight="1">
      <c r="A272" s="612" t="s">
        <v>328</v>
      </c>
      <c r="B272" s="24" t="s">
        <v>627</v>
      </c>
      <c r="C272" s="616">
        <v>2240</v>
      </c>
      <c r="D272" s="38">
        <v>0</v>
      </c>
      <c r="E272" s="489" t="s">
        <v>546</v>
      </c>
      <c r="F272" s="611" t="s">
        <v>178</v>
      </c>
      <c r="G272" s="491" t="s">
        <v>44</v>
      </c>
    </row>
    <row r="273" spans="1:7" ht="43.5" hidden="1" customHeight="1">
      <c r="A273" s="613"/>
      <c r="B273" s="276"/>
      <c r="C273" s="616"/>
      <c r="D273" s="42" t="s">
        <v>327</v>
      </c>
      <c r="E273" s="490"/>
      <c r="F273" s="604"/>
      <c r="G273" s="489"/>
    </row>
    <row r="274" spans="1:7" ht="51" hidden="1" customHeight="1">
      <c r="A274" s="612" t="s">
        <v>329</v>
      </c>
      <c r="B274" s="24" t="s">
        <v>628</v>
      </c>
      <c r="C274" s="548">
        <v>2240</v>
      </c>
      <c r="D274" s="38">
        <v>0</v>
      </c>
      <c r="E274" s="489" t="s">
        <v>546</v>
      </c>
      <c r="F274" s="611" t="s">
        <v>178</v>
      </c>
      <c r="G274" s="491" t="s">
        <v>44</v>
      </c>
    </row>
    <row r="275" spans="1:7" ht="68.25" hidden="1" customHeight="1">
      <c r="A275" s="613"/>
      <c r="B275" s="276"/>
      <c r="C275" s="548"/>
      <c r="D275" s="42" t="s">
        <v>327</v>
      </c>
      <c r="E275" s="490"/>
      <c r="F275" s="604"/>
      <c r="G275" s="489"/>
    </row>
    <row r="276" spans="1:7" ht="25.5" hidden="1" customHeight="1">
      <c r="A276" s="614" t="s">
        <v>299</v>
      </c>
      <c r="B276" s="255" t="s">
        <v>600</v>
      </c>
      <c r="C276" s="420">
        <v>2240</v>
      </c>
      <c r="D276" s="22">
        <v>0</v>
      </c>
      <c r="E276" s="489" t="s">
        <v>546</v>
      </c>
      <c r="F276" s="479" t="s">
        <v>111</v>
      </c>
      <c r="G276" s="562" t="s">
        <v>629</v>
      </c>
    </row>
    <row r="277" spans="1:7" ht="161.25" hidden="1" customHeight="1">
      <c r="A277" s="615"/>
      <c r="B277" s="253"/>
      <c r="C277" s="420"/>
      <c r="D277" s="42" t="s">
        <v>296</v>
      </c>
      <c r="E277" s="490"/>
      <c r="F277" s="480"/>
      <c r="G277" s="563"/>
    </row>
    <row r="278" spans="1:7" ht="30" hidden="1" customHeight="1">
      <c r="A278" s="277" t="s">
        <v>81</v>
      </c>
      <c r="B278" s="255" t="s">
        <v>630</v>
      </c>
      <c r="C278" s="420">
        <v>2240</v>
      </c>
      <c r="D278" s="22">
        <v>0</v>
      </c>
      <c r="E278" s="339"/>
      <c r="F278" s="395"/>
      <c r="G278" s="562" t="s">
        <v>33</v>
      </c>
    </row>
    <row r="279" spans="1:7" ht="69.75" hidden="1" customHeight="1">
      <c r="A279" s="278"/>
      <c r="B279" s="253"/>
      <c r="C279" s="420"/>
      <c r="D279" s="42" t="s">
        <v>170</v>
      </c>
      <c r="E279" s="340" t="s">
        <v>52</v>
      </c>
      <c r="F279" s="373" t="s">
        <v>55</v>
      </c>
      <c r="G279" s="563"/>
    </row>
    <row r="280" spans="1:7" ht="50.25" hidden="1" customHeight="1">
      <c r="A280" s="350" t="s">
        <v>176</v>
      </c>
      <c r="B280" s="113" t="s">
        <v>631</v>
      </c>
      <c r="C280" s="420">
        <v>2240</v>
      </c>
      <c r="D280" s="22">
        <v>0</v>
      </c>
      <c r="E280" s="471" t="s">
        <v>172</v>
      </c>
      <c r="F280" s="395"/>
      <c r="G280" s="562" t="s">
        <v>33</v>
      </c>
    </row>
    <row r="281" spans="1:7" ht="43.5" hidden="1" customHeight="1">
      <c r="A281" s="278"/>
      <c r="B281" s="253"/>
      <c r="C281" s="420"/>
      <c r="D281" s="42" t="s">
        <v>171</v>
      </c>
      <c r="E281" s="472"/>
      <c r="F281" s="373" t="s">
        <v>143</v>
      </c>
      <c r="G281" s="563"/>
    </row>
    <row r="282" spans="1:7" ht="43.5" hidden="1" customHeight="1">
      <c r="A282" s="279" t="s">
        <v>129</v>
      </c>
      <c r="B282" s="37" t="s">
        <v>130</v>
      </c>
      <c r="C282" s="416">
        <v>2240</v>
      </c>
      <c r="D282" s="47">
        <v>0</v>
      </c>
      <c r="E282" s="506" t="s">
        <v>90</v>
      </c>
      <c r="F282" s="360" t="s">
        <v>178</v>
      </c>
      <c r="G282" s="562" t="s">
        <v>33</v>
      </c>
    </row>
    <row r="283" spans="1:7" ht="43.5" hidden="1" customHeight="1">
      <c r="A283" s="359"/>
      <c r="B283" s="253"/>
      <c r="C283" s="336"/>
      <c r="D283" s="34" t="s">
        <v>179</v>
      </c>
      <c r="E283" s="507"/>
      <c r="F283" s="340"/>
      <c r="G283" s="563"/>
    </row>
    <row r="284" spans="1:7" ht="36" hidden="1" customHeight="1">
      <c r="A284" s="609" t="s">
        <v>83</v>
      </c>
      <c r="B284" s="255" t="s">
        <v>600</v>
      </c>
      <c r="C284" s="420">
        <v>2240</v>
      </c>
      <c r="D284" s="22">
        <v>0</v>
      </c>
      <c r="E284" s="471" t="s">
        <v>82</v>
      </c>
      <c r="F284" s="471" t="s">
        <v>55</v>
      </c>
      <c r="G284" s="562" t="s">
        <v>33</v>
      </c>
    </row>
    <row r="285" spans="1:7" ht="58.5" hidden="1" customHeight="1">
      <c r="A285" s="610"/>
      <c r="B285" s="251"/>
      <c r="C285" s="420"/>
      <c r="D285" s="42" t="s">
        <v>113</v>
      </c>
      <c r="E285" s="472"/>
      <c r="F285" s="472"/>
      <c r="G285" s="563"/>
    </row>
    <row r="286" spans="1:7" ht="16.5" hidden="1" customHeight="1">
      <c r="A286" s="513" t="s">
        <v>78</v>
      </c>
      <c r="B286" s="515" t="s">
        <v>632</v>
      </c>
      <c r="C286" s="551">
        <v>2240</v>
      </c>
      <c r="D286" s="22">
        <f>199000-32727-48836-6837.6-10000-12992.1- 49128-17000-21479.3</f>
        <v>0</v>
      </c>
      <c r="E286" s="471" t="s">
        <v>90</v>
      </c>
      <c r="F286" s="471" t="s">
        <v>48</v>
      </c>
      <c r="G286" s="589" t="s">
        <v>30</v>
      </c>
    </row>
    <row r="287" spans="1:7" ht="42.75" hidden="1" customHeight="1" thickBot="1">
      <c r="A287" s="608"/>
      <c r="B287" s="597"/>
      <c r="C287" s="551"/>
      <c r="D287" s="70" t="s">
        <v>117</v>
      </c>
      <c r="E287" s="572"/>
      <c r="F287" s="572"/>
      <c r="G287" s="590"/>
    </row>
    <row r="288" spans="1:7" ht="42.75" hidden="1" customHeight="1">
      <c r="A288" s="281" t="s">
        <v>105</v>
      </c>
      <c r="B288" s="515" t="s">
        <v>633</v>
      </c>
      <c r="C288" s="551">
        <v>2240</v>
      </c>
      <c r="D288" s="22">
        <v>0</v>
      </c>
      <c r="E288" s="471" t="s">
        <v>90</v>
      </c>
      <c r="F288" s="471" t="s">
        <v>49</v>
      </c>
      <c r="G288" s="589" t="s">
        <v>30</v>
      </c>
    </row>
    <row r="289" spans="1:7" ht="42.75" hidden="1" customHeight="1" thickBot="1">
      <c r="A289" s="282"/>
      <c r="B289" s="597"/>
      <c r="C289" s="551"/>
      <c r="D289" s="70" t="s">
        <v>106</v>
      </c>
      <c r="E289" s="572"/>
      <c r="F289" s="572"/>
      <c r="G289" s="590"/>
    </row>
    <row r="290" spans="1:7" ht="23.25" hidden="1" customHeight="1">
      <c r="A290" s="534" t="s">
        <v>225</v>
      </c>
      <c r="B290" s="573" t="s">
        <v>634</v>
      </c>
      <c r="C290" s="551">
        <v>2240</v>
      </c>
      <c r="D290" s="47">
        <v>0</v>
      </c>
      <c r="E290" s="508" t="s">
        <v>141</v>
      </c>
      <c r="F290" s="508" t="s">
        <v>20</v>
      </c>
      <c r="G290" s="591" t="s">
        <v>30</v>
      </c>
    </row>
    <row r="291" spans="1:7" ht="42.75" hidden="1" customHeight="1">
      <c r="A291" s="514"/>
      <c r="B291" s="516"/>
      <c r="C291" s="551"/>
      <c r="D291" s="42" t="s">
        <v>212</v>
      </c>
      <c r="E291" s="472"/>
      <c r="F291" s="472"/>
      <c r="G291" s="592"/>
    </row>
    <row r="292" spans="1:7" ht="42.75" hidden="1" customHeight="1">
      <c r="A292" s="504" t="s">
        <v>226</v>
      </c>
      <c r="B292" s="485" t="s">
        <v>635</v>
      </c>
      <c r="C292" s="551">
        <v>2240</v>
      </c>
      <c r="D292" s="40">
        <v>0</v>
      </c>
      <c r="E292" s="471" t="s">
        <v>141</v>
      </c>
      <c r="F292" s="471" t="s">
        <v>20</v>
      </c>
      <c r="G292" s="589" t="s">
        <v>30</v>
      </c>
    </row>
    <row r="293" spans="1:7" ht="17.25" hidden="1" customHeight="1" thickBot="1">
      <c r="A293" s="505"/>
      <c r="B293" s="586"/>
      <c r="C293" s="551"/>
      <c r="D293" s="42" t="s">
        <v>195</v>
      </c>
      <c r="E293" s="472"/>
      <c r="F293" s="472"/>
      <c r="G293" s="592"/>
    </row>
    <row r="294" spans="1:7" ht="27.75" hidden="1" customHeight="1">
      <c r="A294" s="375" t="s">
        <v>89</v>
      </c>
      <c r="B294" s="283" t="s">
        <v>88</v>
      </c>
      <c r="C294" s="403">
        <v>2240</v>
      </c>
      <c r="D294" s="72">
        <v>0</v>
      </c>
      <c r="E294" s="587" t="s">
        <v>79</v>
      </c>
      <c r="F294" s="360" t="s">
        <v>55</v>
      </c>
      <c r="G294" s="589" t="s">
        <v>30</v>
      </c>
    </row>
    <row r="295" spans="1:7" ht="42.75" hidden="1" customHeight="1" thickBot="1">
      <c r="A295" s="369"/>
      <c r="B295" s="284"/>
      <c r="C295" s="403"/>
      <c r="D295" s="42" t="s">
        <v>84</v>
      </c>
      <c r="E295" s="572"/>
      <c r="F295" s="340"/>
      <c r="G295" s="590"/>
    </row>
    <row r="296" spans="1:7" ht="42.75" hidden="1" customHeight="1">
      <c r="A296" s="368" t="s">
        <v>85</v>
      </c>
      <c r="B296" s="283" t="s">
        <v>636</v>
      </c>
      <c r="C296" s="403">
        <v>2240</v>
      </c>
      <c r="D296" s="72">
        <v>0</v>
      </c>
      <c r="E296" s="587" t="s">
        <v>79</v>
      </c>
      <c r="F296" s="339" t="s">
        <v>55</v>
      </c>
      <c r="G296" s="589" t="s">
        <v>30</v>
      </c>
    </row>
    <row r="297" spans="1:7" ht="42.75" hidden="1" customHeight="1" thickBot="1">
      <c r="A297" s="285"/>
      <c r="B297" s="286"/>
      <c r="C297" s="337"/>
      <c r="D297" s="42" t="s">
        <v>87</v>
      </c>
      <c r="E297" s="572"/>
      <c r="F297" s="28"/>
      <c r="G297" s="590"/>
    </row>
    <row r="298" spans="1:7" ht="42.75" hidden="1" customHeight="1">
      <c r="A298" s="375" t="s">
        <v>86</v>
      </c>
      <c r="B298" s="283" t="s">
        <v>637</v>
      </c>
      <c r="C298" s="403">
        <v>2240</v>
      </c>
      <c r="D298" s="72">
        <v>0</v>
      </c>
      <c r="E298" s="383" t="s">
        <v>79</v>
      </c>
      <c r="F298" s="360" t="s">
        <v>55</v>
      </c>
      <c r="G298" s="589" t="s">
        <v>30</v>
      </c>
    </row>
    <row r="299" spans="1:7" ht="25.5" hidden="1" customHeight="1" thickBot="1">
      <c r="A299" s="375"/>
      <c r="B299" s="287"/>
      <c r="C299" s="403"/>
      <c r="D299" s="42" t="s">
        <v>91</v>
      </c>
      <c r="E299" s="360"/>
      <c r="F299" s="360"/>
      <c r="G299" s="590"/>
    </row>
    <row r="300" spans="1:7" ht="25.5" hidden="1" customHeight="1">
      <c r="A300" s="549" t="s">
        <v>70</v>
      </c>
      <c r="B300" s="496" t="s">
        <v>638</v>
      </c>
      <c r="C300" s="420">
        <v>2240</v>
      </c>
      <c r="D300" s="22">
        <v>0</v>
      </c>
      <c r="E300" s="521" t="s">
        <v>73</v>
      </c>
      <c r="F300" s="479" t="s">
        <v>54</v>
      </c>
      <c r="G300" s="595" t="s">
        <v>30</v>
      </c>
    </row>
    <row r="301" spans="1:7" ht="30.75" hidden="1" customHeight="1">
      <c r="A301" s="550"/>
      <c r="B301" s="497"/>
      <c r="C301" s="420"/>
      <c r="D301" s="42" t="s">
        <v>72</v>
      </c>
      <c r="E301" s="480"/>
      <c r="F301" s="480"/>
      <c r="G301" s="596"/>
    </row>
    <row r="302" spans="1:7" ht="25.5" hidden="1" customHeight="1">
      <c r="A302" s="549" t="s">
        <v>71</v>
      </c>
      <c r="B302" s="496" t="s">
        <v>639</v>
      </c>
      <c r="C302" s="420">
        <v>2240</v>
      </c>
      <c r="D302" s="22">
        <v>0</v>
      </c>
      <c r="E302" s="521" t="s">
        <v>73</v>
      </c>
      <c r="F302" s="479" t="s">
        <v>54</v>
      </c>
      <c r="G302" s="595" t="s">
        <v>30</v>
      </c>
    </row>
    <row r="303" spans="1:7" ht="25.5" hidden="1" customHeight="1">
      <c r="A303" s="550"/>
      <c r="B303" s="497"/>
      <c r="C303" s="420"/>
      <c r="D303" s="42" t="s">
        <v>92</v>
      </c>
      <c r="E303" s="480"/>
      <c r="F303" s="480"/>
      <c r="G303" s="596"/>
    </row>
    <row r="304" spans="1:7" ht="42" customHeight="1">
      <c r="A304" s="524" t="s">
        <v>703</v>
      </c>
      <c r="B304" s="496" t="s">
        <v>704</v>
      </c>
      <c r="C304" s="430">
        <v>2240</v>
      </c>
      <c r="D304" s="31">
        <v>59515.360000000001</v>
      </c>
      <c r="E304" s="491" t="s">
        <v>425</v>
      </c>
      <c r="F304" s="433" t="s">
        <v>143</v>
      </c>
      <c r="G304" s="432" t="s">
        <v>30</v>
      </c>
    </row>
    <row r="305" spans="1:7" ht="40.200000000000003" customHeight="1">
      <c r="A305" s="525"/>
      <c r="B305" s="497"/>
      <c r="C305" s="431"/>
      <c r="D305" s="27" t="s">
        <v>708</v>
      </c>
      <c r="E305" s="489"/>
      <c r="F305" s="434"/>
      <c r="G305" s="265"/>
    </row>
    <row r="306" spans="1:7" ht="42" customHeight="1">
      <c r="A306" s="524" t="s">
        <v>688</v>
      </c>
      <c r="B306" s="496" t="s">
        <v>689</v>
      </c>
      <c r="C306" s="342">
        <v>2240</v>
      </c>
      <c r="D306" s="31">
        <v>18290</v>
      </c>
      <c r="E306" s="491" t="s">
        <v>79</v>
      </c>
      <c r="F306" s="361" t="s">
        <v>143</v>
      </c>
      <c r="G306" s="346" t="s">
        <v>30</v>
      </c>
    </row>
    <row r="307" spans="1:7" ht="31.5" customHeight="1">
      <c r="A307" s="525"/>
      <c r="B307" s="497"/>
      <c r="C307" s="343"/>
      <c r="D307" s="27" t="s">
        <v>687</v>
      </c>
      <c r="E307" s="489"/>
      <c r="F307" s="400"/>
      <c r="G307" s="265"/>
    </row>
    <row r="308" spans="1:7" ht="42" customHeight="1">
      <c r="A308" s="552" t="s">
        <v>507</v>
      </c>
      <c r="B308" s="553" t="s">
        <v>640</v>
      </c>
      <c r="C308" s="404">
        <v>2240</v>
      </c>
      <c r="D308" s="31">
        <v>45000</v>
      </c>
      <c r="E308" s="490" t="s">
        <v>505</v>
      </c>
      <c r="F308" s="288" t="s">
        <v>125</v>
      </c>
      <c r="G308" s="289" t="s">
        <v>30</v>
      </c>
    </row>
    <row r="309" spans="1:7" ht="31.5" customHeight="1">
      <c r="A309" s="552"/>
      <c r="B309" s="553"/>
      <c r="C309" s="343"/>
      <c r="D309" s="42" t="s">
        <v>504</v>
      </c>
      <c r="E309" s="490"/>
      <c r="F309" s="288"/>
      <c r="G309" s="290"/>
    </row>
    <row r="310" spans="1:7" ht="42" customHeight="1">
      <c r="A310" s="552" t="s">
        <v>507</v>
      </c>
      <c r="B310" s="553" t="s">
        <v>640</v>
      </c>
      <c r="C310" s="404">
        <v>2240</v>
      </c>
      <c r="D310" s="31">
        <v>45000</v>
      </c>
      <c r="E310" s="490" t="s">
        <v>425</v>
      </c>
      <c r="F310" s="288" t="s">
        <v>143</v>
      </c>
      <c r="G310" s="289" t="s">
        <v>30</v>
      </c>
    </row>
    <row r="311" spans="1:7" ht="31.5" customHeight="1">
      <c r="A311" s="552"/>
      <c r="B311" s="553"/>
      <c r="C311" s="343"/>
      <c r="D311" s="42" t="s">
        <v>504</v>
      </c>
      <c r="E311" s="490"/>
      <c r="F311" s="288"/>
      <c r="G311" s="290"/>
    </row>
    <row r="312" spans="1:7" ht="42" customHeight="1">
      <c r="A312" s="552" t="s">
        <v>691</v>
      </c>
      <c r="B312" s="553" t="s">
        <v>692</v>
      </c>
      <c r="C312" s="404">
        <v>2240</v>
      </c>
      <c r="D312" s="31">
        <v>9414</v>
      </c>
      <c r="E312" s="490" t="s">
        <v>425</v>
      </c>
      <c r="F312" s="288" t="s">
        <v>143</v>
      </c>
      <c r="G312" s="289"/>
    </row>
    <row r="313" spans="1:7" ht="31.5" customHeight="1">
      <c r="A313" s="552"/>
      <c r="B313" s="553"/>
      <c r="C313" s="343"/>
      <c r="D313" s="42" t="s">
        <v>693</v>
      </c>
      <c r="E313" s="490"/>
      <c r="F313" s="288"/>
      <c r="G313" s="290"/>
    </row>
    <row r="314" spans="1:7" ht="45.75" customHeight="1">
      <c r="A314" s="538" t="s">
        <v>473</v>
      </c>
      <c r="B314" s="24" t="s">
        <v>641</v>
      </c>
      <c r="C314" s="291" t="s">
        <v>475</v>
      </c>
      <c r="D314" s="40">
        <v>428728</v>
      </c>
      <c r="E314" s="569" t="s">
        <v>642</v>
      </c>
      <c r="F314" s="491" t="s">
        <v>55</v>
      </c>
      <c r="G314" s="354" t="s">
        <v>30</v>
      </c>
    </row>
    <row r="315" spans="1:7" ht="45.75" customHeight="1" thickBot="1">
      <c r="A315" s="539"/>
      <c r="B315" s="202"/>
      <c r="C315" s="292"/>
      <c r="D315" s="27" t="s">
        <v>474</v>
      </c>
      <c r="E315" s="570"/>
      <c r="F315" s="489"/>
      <c r="G315" s="179"/>
    </row>
    <row r="316" spans="1:7" s="268" customFormat="1" ht="46.5" customHeight="1">
      <c r="A316" s="511" t="s">
        <v>392</v>
      </c>
      <c r="B316" s="584" t="s">
        <v>421</v>
      </c>
      <c r="C316" s="396">
        <v>2240</v>
      </c>
      <c r="D316" s="73">
        <f>390000-76896</f>
        <v>313104</v>
      </c>
      <c r="E316" s="588" t="s">
        <v>643</v>
      </c>
      <c r="F316" s="627" t="s">
        <v>49</v>
      </c>
      <c r="G316" s="593" t="s">
        <v>395</v>
      </c>
    </row>
    <row r="317" spans="1:7" s="268" customFormat="1" ht="32.25" customHeight="1" thickBot="1">
      <c r="A317" s="512"/>
      <c r="B317" s="585"/>
      <c r="C317" s="397"/>
      <c r="D317" s="74" t="s">
        <v>422</v>
      </c>
      <c r="E317" s="576"/>
      <c r="F317" s="628"/>
      <c r="G317" s="594"/>
    </row>
    <row r="318" spans="1:7" s="268" customFormat="1" ht="32.25" customHeight="1">
      <c r="A318" s="511" t="s">
        <v>423</v>
      </c>
      <c r="B318" s="584" t="s">
        <v>424</v>
      </c>
      <c r="C318" s="396">
        <v>2240</v>
      </c>
      <c r="D318" s="73">
        <v>76896</v>
      </c>
      <c r="E318" s="489" t="s">
        <v>425</v>
      </c>
      <c r="F318" s="627" t="s">
        <v>21</v>
      </c>
      <c r="G318" s="593" t="s">
        <v>427</v>
      </c>
    </row>
    <row r="319" spans="1:7" s="268" customFormat="1" ht="59.25" customHeight="1" thickBot="1">
      <c r="A319" s="512"/>
      <c r="B319" s="585"/>
      <c r="C319" s="397"/>
      <c r="D319" s="74" t="s">
        <v>426</v>
      </c>
      <c r="E319" s="576"/>
      <c r="F319" s="628"/>
      <c r="G319" s="594"/>
    </row>
    <row r="320" spans="1:7" ht="67.5" hidden="1" customHeight="1">
      <c r="A320" s="498" t="s">
        <v>227</v>
      </c>
      <c r="B320" s="598" t="s">
        <v>644</v>
      </c>
      <c r="C320" s="270">
        <v>2240</v>
      </c>
      <c r="D320" s="44">
        <v>0</v>
      </c>
      <c r="E320" s="629" t="s">
        <v>19</v>
      </c>
      <c r="F320" s="508" t="s">
        <v>54</v>
      </c>
      <c r="G320" s="481" t="s">
        <v>30</v>
      </c>
    </row>
    <row r="321" spans="1:7" ht="33.75" hidden="1" customHeight="1">
      <c r="A321" s="499"/>
      <c r="B321" s="497"/>
      <c r="C321" s="293"/>
      <c r="D321" s="43" t="s">
        <v>203</v>
      </c>
      <c r="E321" s="510"/>
      <c r="F321" s="472"/>
      <c r="G321" s="481"/>
    </row>
    <row r="322" spans="1:7" ht="102" hidden="1" customHeight="1">
      <c r="A322" s="504" t="s">
        <v>228</v>
      </c>
      <c r="B322" s="485" t="s">
        <v>645</v>
      </c>
      <c r="C322" s="483">
        <v>2240</v>
      </c>
      <c r="D322" s="23">
        <v>0</v>
      </c>
      <c r="E322" s="508" t="s">
        <v>209</v>
      </c>
      <c r="F322" s="487" t="s">
        <v>20</v>
      </c>
      <c r="G322" s="562" t="s">
        <v>33</v>
      </c>
    </row>
    <row r="323" spans="1:7" ht="97.5" hidden="1" customHeight="1">
      <c r="A323" s="505"/>
      <c r="B323" s="486"/>
      <c r="C323" s="484"/>
      <c r="D323" s="27" t="s">
        <v>196</v>
      </c>
      <c r="E323" s="472"/>
      <c r="F323" s="488"/>
      <c r="G323" s="563"/>
    </row>
    <row r="324" spans="1:7" ht="33.75" hidden="1" customHeight="1">
      <c r="A324" s="504" t="s">
        <v>229</v>
      </c>
      <c r="B324" s="485" t="s">
        <v>646</v>
      </c>
      <c r="C324" s="483">
        <v>2240</v>
      </c>
      <c r="D324" s="23">
        <v>0</v>
      </c>
      <c r="E324" s="508" t="s">
        <v>209</v>
      </c>
      <c r="F324" s="487" t="s">
        <v>20</v>
      </c>
      <c r="G324" s="562" t="s">
        <v>30</v>
      </c>
    </row>
    <row r="325" spans="1:7" ht="29.25" hidden="1" customHeight="1">
      <c r="A325" s="505"/>
      <c r="B325" s="486"/>
      <c r="C325" s="484"/>
      <c r="D325" s="27" t="s">
        <v>213</v>
      </c>
      <c r="E325" s="472"/>
      <c r="F325" s="488"/>
      <c r="G325" s="563"/>
    </row>
    <row r="326" spans="1:7" ht="52.5" hidden="1" customHeight="1">
      <c r="A326" s="524" t="s">
        <v>268</v>
      </c>
      <c r="B326" s="255" t="s">
        <v>624</v>
      </c>
      <c r="C326" s="560">
        <v>2240</v>
      </c>
      <c r="D326" s="31">
        <v>0</v>
      </c>
      <c r="E326" s="506" t="s">
        <v>10</v>
      </c>
      <c r="F326" s="471" t="s">
        <v>125</v>
      </c>
      <c r="G326" s="571" t="s">
        <v>34</v>
      </c>
    </row>
    <row r="327" spans="1:7" ht="57" hidden="1" customHeight="1">
      <c r="A327" s="525"/>
      <c r="B327" s="253"/>
      <c r="C327" s="561"/>
      <c r="D327" s="27" t="s">
        <v>269</v>
      </c>
      <c r="E327" s="507"/>
      <c r="F327" s="472"/>
      <c r="G327" s="482"/>
    </row>
    <row r="328" spans="1:7" ht="63" customHeight="1">
      <c r="A328" s="513" t="s">
        <v>385</v>
      </c>
      <c r="B328" s="515" t="s">
        <v>647</v>
      </c>
      <c r="C328" s="483">
        <v>2240</v>
      </c>
      <c r="D328" s="23">
        <v>9400</v>
      </c>
      <c r="E328" s="508" t="s">
        <v>501</v>
      </c>
      <c r="F328" s="487" t="s">
        <v>111</v>
      </c>
      <c r="G328" s="562" t="s">
        <v>30</v>
      </c>
    </row>
    <row r="329" spans="1:7" ht="29.25" customHeight="1">
      <c r="A329" s="514"/>
      <c r="B329" s="516"/>
      <c r="C329" s="484"/>
      <c r="D329" s="11" t="s">
        <v>386</v>
      </c>
      <c r="E329" s="472"/>
      <c r="F329" s="488"/>
      <c r="G329" s="563"/>
    </row>
    <row r="330" spans="1:7" ht="21.75" customHeight="1">
      <c r="A330" s="504" t="s">
        <v>383</v>
      </c>
      <c r="B330" s="515" t="s">
        <v>647</v>
      </c>
      <c r="C330" s="483">
        <v>2240</v>
      </c>
      <c r="D330" s="40">
        <v>62500</v>
      </c>
      <c r="E330" s="489" t="s">
        <v>501</v>
      </c>
      <c r="F330" s="487" t="s">
        <v>143</v>
      </c>
      <c r="G330" s="500" t="s">
        <v>33</v>
      </c>
    </row>
    <row r="331" spans="1:7" ht="48.75" customHeight="1">
      <c r="A331" s="505"/>
      <c r="B331" s="516"/>
      <c r="C331" s="484"/>
      <c r="D331" s="42" t="s">
        <v>380</v>
      </c>
      <c r="E331" s="490"/>
      <c r="F331" s="488"/>
      <c r="G331" s="501"/>
    </row>
    <row r="332" spans="1:7" ht="59.25" customHeight="1">
      <c r="A332" s="513" t="s">
        <v>683</v>
      </c>
      <c r="B332" s="515" t="s">
        <v>684</v>
      </c>
      <c r="C332" s="483">
        <v>2240</v>
      </c>
      <c r="D332" s="40">
        <v>1738584</v>
      </c>
      <c r="E332" s="489" t="s">
        <v>501</v>
      </c>
      <c r="F332" s="487" t="s">
        <v>178</v>
      </c>
      <c r="G332" s="500" t="s">
        <v>30</v>
      </c>
    </row>
    <row r="333" spans="1:7" ht="27.75" customHeight="1">
      <c r="A333" s="514"/>
      <c r="B333" s="516"/>
      <c r="C333" s="484"/>
      <c r="D333" s="42" t="s">
        <v>685</v>
      </c>
      <c r="E333" s="490"/>
      <c r="F333" s="488"/>
      <c r="G333" s="501"/>
    </row>
    <row r="334" spans="1:7" ht="59.25" customHeight="1">
      <c r="A334" s="513" t="s">
        <v>384</v>
      </c>
      <c r="B334" s="515" t="s">
        <v>648</v>
      </c>
      <c r="C334" s="483">
        <v>2240</v>
      </c>
      <c r="D334" s="40">
        <v>50000</v>
      </c>
      <c r="E334" s="489" t="s">
        <v>501</v>
      </c>
      <c r="F334" s="487" t="s">
        <v>143</v>
      </c>
      <c r="G334" s="500" t="s">
        <v>30</v>
      </c>
    </row>
    <row r="335" spans="1:7" ht="27.75" customHeight="1">
      <c r="A335" s="514"/>
      <c r="B335" s="516"/>
      <c r="C335" s="484"/>
      <c r="D335" s="42" t="s">
        <v>382</v>
      </c>
      <c r="E335" s="490"/>
      <c r="F335" s="488"/>
      <c r="G335" s="501"/>
    </row>
    <row r="336" spans="1:7" ht="51.75" customHeight="1">
      <c r="A336" s="513" t="s">
        <v>387</v>
      </c>
      <c r="B336" s="351" t="s">
        <v>647</v>
      </c>
      <c r="C336" s="348">
        <v>2240</v>
      </c>
      <c r="D336" s="40">
        <v>480000</v>
      </c>
      <c r="E336" s="491" t="s">
        <v>649</v>
      </c>
      <c r="F336" s="487" t="s">
        <v>55</v>
      </c>
      <c r="G336" s="500" t="s">
        <v>30</v>
      </c>
    </row>
    <row r="337" spans="1:7" ht="34.200000000000003" customHeight="1">
      <c r="A337" s="514"/>
      <c r="B337" s="352"/>
      <c r="C337" s="349"/>
      <c r="D337" s="42" t="s">
        <v>381</v>
      </c>
      <c r="E337" s="489"/>
      <c r="F337" s="488"/>
      <c r="G337" s="501"/>
    </row>
    <row r="338" spans="1:7" ht="48" customHeight="1">
      <c r="A338" s="513" t="s">
        <v>697</v>
      </c>
      <c r="B338" s="517" t="s">
        <v>698</v>
      </c>
      <c r="C338" s="483">
        <v>2240</v>
      </c>
      <c r="D338" s="40">
        <v>14000</v>
      </c>
      <c r="E338" s="489" t="s">
        <v>501</v>
      </c>
      <c r="F338" s="487" t="s">
        <v>143</v>
      </c>
      <c r="G338" s="500" t="s">
        <v>30</v>
      </c>
    </row>
    <row r="339" spans="1:7" ht="48.6" customHeight="1">
      <c r="A339" s="514"/>
      <c r="B339" s="516"/>
      <c r="C339" s="484"/>
      <c r="D339" s="42" t="s">
        <v>699</v>
      </c>
      <c r="E339" s="490"/>
      <c r="F339" s="488"/>
      <c r="G339" s="501"/>
    </row>
    <row r="340" spans="1:7" ht="45.75" customHeight="1">
      <c r="A340" s="536" t="s">
        <v>470</v>
      </c>
      <c r="B340" s="528" t="s">
        <v>650</v>
      </c>
      <c r="C340" s="532">
        <v>2240</v>
      </c>
      <c r="D340" s="40">
        <v>2302406</v>
      </c>
      <c r="E340" s="489" t="s">
        <v>501</v>
      </c>
      <c r="F340" s="491" t="s">
        <v>55</v>
      </c>
      <c r="G340" s="577" t="s">
        <v>343</v>
      </c>
    </row>
    <row r="341" spans="1:7" ht="40.5" customHeight="1">
      <c r="A341" s="537"/>
      <c r="B341" s="529"/>
      <c r="C341" s="533"/>
      <c r="D341" s="42" t="s">
        <v>471</v>
      </c>
      <c r="E341" s="490"/>
      <c r="F341" s="489"/>
      <c r="G341" s="578"/>
    </row>
    <row r="342" spans="1:7" ht="31.5" customHeight="1">
      <c r="A342" s="536" t="s">
        <v>388</v>
      </c>
      <c r="B342" s="530" t="s">
        <v>651</v>
      </c>
      <c r="C342" s="532">
        <v>2240</v>
      </c>
      <c r="D342" s="40">
        <v>418000</v>
      </c>
      <c r="E342" s="489" t="s">
        <v>501</v>
      </c>
      <c r="F342" s="491" t="s">
        <v>49</v>
      </c>
      <c r="G342" s="577" t="s">
        <v>341</v>
      </c>
    </row>
    <row r="343" spans="1:7" ht="51.75" customHeight="1">
      <c r="A343" s="537"/>
      <c r="B343" s="531"/>
      <c r="C343" s="533"/>
      <c r="D343" s="42" t="s">
        <v>389</v>
      </c>
      <c r="E343" s="490"/>
      <c r="F343" s="489"/>
      <c r="G343" s="578"/>
    </row>
    <row r="344" spans="1:7" ht="31.5" customHeight="1">
      <c r="A344" s="513" t="s">
        <v>393</v>
      </c>
      <c r="B344" s="402" t="s">
        <v>652</v>
      </c>
      <c r="C344" s="407">
        <v>2240</v>
      </c>
      <c r="D344" s="40">
        <v>4000</v>
      </c>
      <c r="E344" s="472" t="s">
        <v>501</v>
      </c>
      <c r="F344" s="339" t="s">
        <v>125</v>
      </c>
      <c r="G344" s="294" t="s">
        <v>30</v>
      </c>
    </row>
    <row r="345" spans="1:7" ht="46.5" customHeight="1">
      <c r="A345" s="514"/>
      <c r="B345" s="370"/>
      <c r="C345" s="407"/>
      <c r="D345" s="25" t="s">
        <v>394</v>
      </c>
      <c r="E345" s="535"/>
      <c r="F345" s="340"/>
      <c r="G345" s="295"/>
    </row>
    <row r="346" spans="1:7" ht="41.25" customHeight="1">
      <c r="A346" s="513" t="s">
        <v>410</v>
      </c>
      <c r="B346" s="402" t="s">
        <v>653</v>
      </c>
      <c r="C346" s="407">
        <v>2240</v>
      </c>
      <c r="D346" s="53">
        <v>11200000</v>
      </c>
      <c r="E346" s="535" t="s">
        <v>501</v>
      </c>
      <c r="F346" s="296" t="s">
        <v>21</v>
      </c>
      <c r="G346" s="297" t="s">
        <v>400</v>
      </c>
    </row>
    <row r="347" spans="1:7" ht="41.25" customHeight="1">
      <c r="A347" s="534"/>
      <c r="B347" s="402"/>
      <c r="C347" s="407"/>
      <c r="D347" s="64" t="s">
        <v>401</v>
      </c>
      <c r="E347" s="535"/>
      <c r="F347" s="298"/>
      <c r="G347" s="295"/>
    </row>
    <row r="348" spans="1:7" ht="41.25" hidden="1" customHeight="1">
      <c r="A348" s="526" t="s">
        <v>337</v>
      </c>
      <c r="B348" s="515" t="s">
        <v>653</v>
      </c>
      <c r="C348" s="483">
        <v>2240</v>
      </c>
      <c r="D348" s="53">
        <v>0</v>
      </c>
      <c r="E348" s="472" t="s">
        <v>546</v>
      </c>
      <c r="F348" s="299" t="s">
        <v>178</v>
      </c>
      <c r="G348" s="384" t="s">
        <v>30</v>
      </c>
    </row>
    <row r="349" spans="1:7" ht="41.25" hidden="1" customHeight="1">
      <c r="A349" s="527"/>
      <c r="B349" s="516"/>
      <c r="C349" s="484"/>
      <c r="D349" s="64" t="s">
        <v>304</v>
      </c>
      <c r="E349" s="471"/>
      <c r="F349" s="299"/>
      <c r="G349" s="384"/>
    </row>
    <row r="350" spans="1:7" ht="39" hidden="1" customHeight="1">
      <c r="A350" s="358" t="s">
        <v>285</v>
      </c>
      <c r="B350" s="255" t="s">
        <v>286</v>
      </c>
      <c r="C350" s="414">
        <v>2240</v>
      </c>
      <c r="D350" s="22">
        <v>0</v>
      </c>
      <c r="E350" s="506" t="s">
        <v>288</v>
      </c>
      <c r="F350" s="760"/>
      <c r="G350" s="571" t="s">
        <v>654</v>
      </c>
    </row>
    <row r="351" spans="1:7" ht="63" hidden="1" customHeight="1">
      <c r="A351" s="359"/>
      <c r="B351" s="253"/>
      <c r="C351" s="280"/>
      <c r="D351" s="27" t="s">
        <v>287</v>
      </c>
      <c r="E351" s="507"/>
      <c r="F351" s="566"/>
      <c r="G351" s="482"/>
    </row>
    <row r="352" spans="1:7" ht="29.25" hidden="1" customHeight="1">
      <c r="A352" s="358" t="s">
        <v>124</v>
      </c>
      <c r="B352" s="33" t="s">
        <v>123</v>
      </c>
      <c r="C352" s="414">
        <v>2240</v>
      </c>
      <c r="D352" s="40">
        <v>0</v>
      </c>
      <c r="E352" s="509" t="s">
        <v>90</v>
      </c>
      <c r="F352" s="360" t="s">
        <v>111</v>
      </c>
      <c r="G352" s="571" t="s">
        <v>30</v>
      </c>
    </row>
    <row r="353" spans="1:7" ht="29.25" hidden="1" customHeight="1">
      <c r="A353" s="359"/>
      <c r="B353" s="253"/>
      <c r="C353" s="280"/>
      <c r="D353" s="42" t="s">
        <v>119</v>
      </c>
      <c r="E353" s="510"/>
      <c r="F353" s="360"/>
      <c r="G353" s="482"/>
    </row>
    <row r="354" spans="1:7" ht="29.25" hidden="1" customHeight="1">
      <c r="A354" s="279" t="s">
        <v>129</v>
      </c>
      <c r="B354" s="37" t="s">
        <v>130</v>
      </c>
      <c r="C354" s="270">
        <v>2240</v>
      </c>
      <c r="D354" s="47">
        <v>0</v>
      </c>
      <c r="E354" s="506" t="s">
        <v>90</v>
      </c>
      <c r="F354" s="360" t="s">
        <v>111</v>
      </c>
      <c r="G354" s="571" t="s">
        <v>30</v>
      </c>
    </row>
    <row r="355" spans="1:7" ht="29.25" hidden="1" customHeight="1">
      <c r="A355" s="359"/>
      <c r="B355" s="253"/>
      <c r="C355" s="280"/>
      <c r="D355" s="34" t="s">
        <v>118</v>
      </c>
      <c r="E355" s="507"/>
      <c r="F355" s="340"/>
      <c r="G355" s="482"/>
    </row>
    <row r="356" spans="1:7" ht="52.5" hidden="1" customHeight="1">
      <c r="A356" s="504" t="s">
        <v>234</v>
      </c>
      <c r="B356" s="485" t="s">
        <v>230</v>
      </c>
      <c r="C356" s="483">
        <v>2240</v>
      </c>
      <c r="D356" s="23">
        <v>0</v>
      </c>
      <c r="E356" s="508" t="s">
        <v>209</v>
      </c>
      <c r="F356" s="487" t="s">
        <v>55</v>
      </c>
      <c r="G356" s="481" t="s">
        <v>30</v>
      </c>
    </row>
    <row r="357" spans="1:7" ht="29.25" hidden="1" customHeight="1">
      <c r="A357" s="505"/>
      <c r="B357" s="486"/>
      <c r="C357" s="484"/>
      <c r="D357" s="42" t="s">
        <v>214</v>
      </c>
      <c r="E357" s="472"/>
      <c r="F357" s="488"/>
      <c r="G357" s="482"/>
    </row>
    <row r="358" spans="1:7" ht="29.25" hidden="1" customHeight="1">
      <c r="A358" s="504" t="s">
        <v>235</v>
      </c>
      <c r="B358" s="485" t="s">
        <v>231</v>
      </c>
      <c r="C358" s="483">
        <v>2240</v>
      </c>
      <c r="D358" s="47">
        <v>0</v>
      </c>
      <c r="E358" s="508" t="s">
        <v>141</v>
      </c>
      <c r="F358" s="487" t="s">
        <v>48</v>
      </c>
      <c r="G358" s="481" t="s">
        <v>30</v>
      </c>
    </row>
    <row r="359" spans="1:7" ht="49.5" hidden="1" customHeight="1">
      <c r="A359" s="505"/>
      <c r="B359" s="486"/>
      <c r="C359" s="484"/>
      <c r="D359" s="42" t="s">
        <v>201</v>
      </c>
      <c r="E359" s="472"/>
      <c r="F359" s="488"/>
      <c r="G359" s="482"/>
    </row>
    <row r="360" spans="1:7" ht="43.5" hidden="1" customHeight="1">
      <c r="A360" s="279" t="s">
        <v>200</v>
      </c>
      <c r="B360" s="33" t="s">
        <v>145</v>
      </c>
      <c r="C360" s="270">
        <v>2240</v>
      </c>
      <c r="D360" s="47">
        <v>0</v>
      </c>
      <c r="E360" s="520" t="s">
        <v>10</v>
      </c>
      <c r="F360" s="360" t="s">
        <v>143</v>
      </c>
      <c r="G360" s="481" t="s">
        <v>30</v>
      </c>
    </row>
    <row r="361" spans="1:7" ht="47.25" hidden="1" customHeight="1">
      <c r="A361" s="359"/>
      <c r="B361" s="253"/>
      <c r="C361" s="280"/>
      <c r="D361" s="42" t="s">
        <v>146</v>
      </c>
      <c r="E361" s="507"/>
      <c r="F361" s="340"/>
      <c r="G361" s="482"/>
    </row>
    <row r="362" spans="1:7" ht="29.25" hidden="1" customHeight="1">
      <c r="A362" s="279" t="s">
        <v>147</v>
      </c>
      <c r="B362" s="33" t="s">
        <v>655</v>
      </c>
      <c r="C362" s="270">
        <v>2240</v>
      </c>
      <c r="D362" s="47">
        <v>0</v>
      </c>
      <c r="E362" s="520" t="s">
        <v>39</v>
      </c>
      <c r="F362" s="360" t="s">
        <v>143</v>
      </c>
      <c r="G362" s="481" t="s">
        <v>33</v>
      </c>
    </row>
    <row r="363" spans="1:7" ht="45" hidden="1" customHeight="1">
      <c r="A363" s="359"/>
      <c r="B363" s="253"/>
      <c r="C363" s="280"/>
      <c r="D363" s="42" t="s">
        <v>188</v>
      </c>
      <c r="E363" s="507"/>
      <c r="F363" s="340"/>
      <c r="G363" s="482"/>
    </row>
    <row r="364" spans="1:7" ht="45" hidden="1" customHeight="1">
      <c r="A364" s="279" t="s">
        <v>147</v>
      </c>
      <c r="B364" s="33" t="s">
        <v>655</v>
      </c>
      <c r="C364" s="270">
        <v>2240</v>
      </c>
      <c r="D364" s="47">
        <v>0</v>
      </c>
      <c r="E364" s="520" t="s">
        <v>39</v>
      </c>
      <c r="F364" s="360" t="s">
        <v>178</v>
      </c>
      <c r="G364" s="481" t="s">
        <v>33</v>
      </c>
    </row>
    <row r="365" spans="1:7" ht="45" hidden="1" customHeight="1">
      <c r="A365" s="359"/>
      <c r="B365" s="253"/>
      <c r="C365" s="280"/>
      <c r="D365" s="42" t="s">
        <v>184</v>
      </c>
      <c r="E365" s="507"/>
      <c r="F365" s="340"/>
      <c r="G365" s="482"/>
    </row>
    <row r="366" spans="1:7" ht="45" hidden="1" customHeight="1">
      <c r="A366" s="504" t="s">
        <v>236</v>
      </c>
      <c r="B366" s="748" t="s">
        <v>232</v>
      </c>
      <c r="C366" s="483">
        <v>2240</v>
      </c>
      <c r="D366" s="47">
        <v>0</v>
      </c>
      <c r="E366" s="520" t="s">
        <v>141</v>
      </c>
      <c r="F366" s="487" t="s">
        <v>54</v>
      </c>
      <c r="G366" s="481" t="s">
        <v>33</v>
      </c>
    </row>
    <row r="367" spans="1:7" ht="45" hidden="1" customHeight="1">
      <c r="A367" s="505"/>
      <c r="B367" s="749"/>
      <c r="C367" s="484"/>
      <c r="D367" s="42" t="s">
        <v>198</v>
      </c>
      <c r="E367" s="507"/>
      <c r="F367" s="488"/>
      <c r="G367" s="482"/>
    </row>
    <row r="368" spans="1:7" s="268" customFormat="1" ht="45" hidden="1" customHeight="1">
      <c r="A368" s="502" t="s">
        <v>237</v>
      </c>
      <c r="B368" s="54" t="s">
        <v>233</v>
      </c>
      <c r="C368" s="252">
        <v>2240</v>
      </c>
      <c r="D368" s="300">
        <v>0</v>
      </c>
      <c r="E368" s="518" t="s">
        <v>10</v>
      </c>
      <c r="F368" s="360" t="s">
        <v>55</v>
      </c>
      <c r="G368" s="655" t="s">
        <v>33</v>
      </c>
    </row>
    <row r="369" spans="1:7" s="268" customFormat="1" ht="45" hidden="1" customHeight="1">
      <c r="A369" s="503"/>
      <c r="B369" s="116"/>
      <c r="C369" s="257"/>
      <c r="D369" s="25" t="s">
        <v>193</v>
      </c>
      <c r="E369" s="519"/>
      <c r="F369" s="340"/>
      <c r="G369" s="626"/>
    </row>
    <row r="370" spans="1:7" ht="45" hidden="1" customHeight="1">
      <c r="A370" s="522" t="s">
        <v>239</v>
      </c>
      <c r="B370" s="678" t="s">
        <v>238</v>
      </c>
      <c r="C370" s="270">
        <v>2240</v>
      </c>
      <c r="D370" s="47">
        <v>0</v>
      </c>
      <c r="E370" s="520" t="s">
        <v>10</v>
      </c>
      <c r="F370" s="360" t="s">
        <v>48</v>
      </c>
      <c r="G370" s="481" t="s">
        <v>33</v>
      </c>
    </row>
    <row r="371" spans="1:7" ht="45" hidden="1" customHeight="1">
      <c r="A371" s="523"/>
      <c r="B371" s="679"/>
      <c r="C371" s="280"/>
      <c r="D371" s="42" t="s">
        <v>204</v>
      </c>
      <c r="E371" s="507"/>
      <c r="F371" s="340"/>
      <c r="G371" s="482"/>
    </row>
    <row r="372" spans="1:7" ht="45" hidden="1" customHeight="1">
      <c r="A372" s="279" t="s">
        <v>149</v>
      </c>
      <c r="B372" s="33" t="s">
        <v>150</v>
      </c>
      <c r="C372" s="270">
        <v>2240</v>
      </c>
      <c r="D372" s="47">
        <v>0</v>
      </c>
      <c r="E372" s="520" t="s">
        <v>141</v>
      </c>
      <c r="F372" s="360" t="s">
        <v>143</v>
      </c>
      <c r="G372" s="481" t="s">
        <v>33</v>
      </c>
    </row>
    <row r="373" spans="1:7" ht="45" hidden="1" customHeight="1">
      <c r="A373" s="359"/>
      <c r="B373" s="253"/>
      <c r="C373" s="280"/>
      <c r="D373" s="42" t="s">
        <v>148</v>
      </c>
      <c r="E373" s="507"/>
      <c r="F373" s="340"/>
      <c r="G373" s="482"/>
    </row>
    <row r="374" spans="1:7" ht="55.5" hidden="1" customHeight="1">
      <c r="A374" s="574" t="s">
        <v>241</v>
      </c>
      <c r="B374" s="752" t="s">
        <v>240</v>
      </c>
      <c r="C374" s="301">
        <v>2240</v>
      </c>
      <c r="D374" s="302">
        <v>0</v>
      </c>
      <c r="E374" s="567" t="s">
        <v>10</v>
      </c>
      <c r="F374" s="303" t="s">
        <v>48</v>
      </c>
      <c r="G374" s="581" t="s">
        <v>33</v>
      </c>
    </row>
    <row r="375" spans="1:7" ht="45" hidden="1" customHeight="1">
      <c r="A375" s="575"/>
      <c r="B375" s="753"/>
      <c r="C375" s="304"/>
      <c r="D375" s="305" t="s">
        <v>151</v>
      </c>
      <c r="E375" s="568"/>
      <c r="F375" s="306"/>
      <c r="G375" s="582"/>
    </row>
    <row r="376" spans="1:7" ht="45" hidden="1" customHeight="1">
      <c r="A376" s="504" t="s">
        <v>242</v>
      </c>
      <c r="B376" s="748" t="s">
        <v>243</v>
      </c>
      <c r="C376" s="483">
        <v>2240</v>
      </c>
      <c r="D376" s="47">
        <v>0</v>
      </c>
      <c r="E376" s="520" t="s">
        <v>141</v>
      </c>
      <c r="F376" s="487" t="s">
        <v>48</v>
      </c>
      <c r="G376" s="481" t="s">
        <v>30</v>
      </c>
    </row>
    <row r="377" spans="1:7" ht="45" hidden="1" customHeight="1">
      <c r="A377" s="505"/>
      <c r="B377" s="749"/>
      <c r="C377" s="484"/>
      <c r="D377" s="42" t="s">
        <v>199</v>
      </c>
      <c r="E377" s="507"/>
      <c r="F377" s="488"/>
      <c r="G377" s="482"/>
    </row>
    <row r="378" spans="1:7" ht="42.75" hidden="1" customHeight="1">
      <c r="A378" s="504" t="s">
        <v>245</v>
      </c>
      <c r="B378" s="748" t="s">
        <v>244</v>
      </c>
      <c r="C378" s="483">
        <v>2240</v>
      </c>
      <c r="D378" s="47">
        <v>0</v>
      </c>
      <c r="E378" s="508" t="s">
        <v>209</v>
      </c>
      <c r="F378" s="487" t="s">
        <v>54</v>
      </c>
      <c r="G378" s="481" t="s">
        <v>33</v>
      </c>
    </row>
    <row r="379" spans="1:7" ht="51.75" hidden="1" customHeight="1">
      <c r="A379" s="505"/>
      <c r="B379" s="749"/>
      <c r="C379" s="484"/>
      <c r="D379" s="27" t="s">
        <v>202</v>
      </c>
      <c r="E379" s="472"/>
      <c r="F379" s="488"/>
      <c r="G379" s="482"/>
    </row>
    <row r="380" spans="1:7" ht="55.5" hidden="1" customHeight="1">
      <c r="A380" s="524" t="s">
        <v>64</v>
      </c>
      <c r="B380" s="24" t="s">
        <v>628</v>
      </c>
      <c r="C380" s="560">
        <v>2240</v>
      </c>
      <c r="D380" s="8">
        <v>0</v>
      </c>
      <c r="E380" s="487" t="s">
        <v>56</v>
      </c>
      <c r="F380" s="521" t="s">
        <v>54</v>
      </c>
      <c r="G380" s="411" t="s">
        <v>53</v>
      </c>
    </row>
    <row r="381" spans="1:7" ht="29.25" hidden="1" customHeight="1">
      <c r="A381" s="525"/>
      <c r="B381" s="307"/>
      <c r="C381" s="561"/>
      <c r="D381" s="12" t="s">
        <v>65</v>
      </c>
      <c r="E381" s="488"/>
      <c r="F381" s="480"/>
      <c r="G381" s="413"/>
    </row>
    <row r="382" spans="1:7" ht="43.2" customHeight="1">
      <c r="A382" s="494" t="s">
        <v>480</v>
      </c>
      <c r="B382" s="402" t="s">
        <v>481</v>
      </c>
      <c r="C382" s="560">
        <v>2240</v>
      </c>
      <c r="D382" s="53">
        <v>45000</v>
      </c>
      <c r="E382" s="487" t="s">
        <v>209</v>
      </c>
      <c r="F382" s="471" t="s">
        <v>49</v>
      </c>
      <c r="G382" s="413"/>
    </row>
    <row r="383" spans="1:7" ht="43.2" customHeight="1">
      <c r="A383" s="495"/>
      <c r="B383" s="402"/>
      <c r="C383" s="561"/>
      <c r="D383" s="48" t="s">
        <v>482</v>
      </c>
      <c r="E383" s="488"/>
      <c r="F383" s="472"/>
      <c r="G383" s="413"/>
    </row>
    <row r="384" spans="1:7" ht="32.4" customHeight="1">
      <c r="A384" s="494" t="s">
        <v>486</v>
      </c>
      <c r="B384" s="402" t="s">
        <v>487</v>
      </c>
      <c r="C384" s="560">
        <v>2240</v>
      </c>
      <c r="D384" s="53">
        <v>142975.39000000001</v>
      </c>
      <c r="E384" s="487" t="s">
        <v>209</v>
      </c>
      <c r="F384" s="471" t="s">
        <v>49</v>
      </c>
      <c r="G384" s="413"/>
    </row>
    <row r="385" spans="1:7" ht="30.6" customHeight="1">
      <c r="A385" s="495"/>
      <c r="B385" s="402"/>
      <c r="C385" s="561"/>
      <c r="D385" s="48" t="s">
        <v>485</v>
      </c>
      <c r="E385" s="488"/>
      <c r="F385" s="472"/>
      <c r="G385" s="413"/>
    </row>
    <row r="386" spans="1:7" ht="42" customHeight="1">
      <c r="A386" s="494" t="s">
        <v>712</v>
      </c>
      <c r="B386" s="496" t="s">
        <v>713</v>
      </c>
      <c r="C386" s="436">
        <v>2240</v>
      </c>
      <c r="D386" s="31">
        <v>25350</v>
      </c>
      <c r="E386" s="491" t="s">
        <v>505</v>
      </c>
      <c r="F386" s="438" t="s">
        <v>178</v>
      </c>
      <c r="G386" s="440" t="s">
        <v>30</v>
      </c>
    </row>
    <row r="387" spans="1:7" ht="40.200000000000003" customHeight="1">
      <c r="A387" s="495"/>
      <c r="B387" s="497"/>
      <c r="C387" s="437"/>
      <c r="D387" s="34" t="s">
        <v>714</v>
      </c>
      <c r="E387" s="489"/>
      <c r="F387" s="439"/>
      <c r="G387" s="441"/>
    </row>
    <row r="388" spans="1:7" ht="42" customHeight="1">
      <c r="A388" s="494" t="s">
        <v>722</v>
      </c>
      <c r="B388" s="496" t="s">
        <v>723</v>
      </c>
      <c r="C388" s="442">
        <v>2240</v>
      </c>
      <c r="D388" s="31">
        <v>85000</v>
      </c>
      <c r="E388" s="491" t="s">
        <v>505</v>
      </c>
      <c r="F388" s="444" t="s">
        <v>178</v>
      </c>
      <c r="G388" s="440" t="s">
        <v>30</v>
      </c>
    </row>
    <row r="389" spans="1:7" ht="40.200000000000003" customHeight="1">
      <c r="A389" s="495"/>
      <c r="B389" s="497"/>
      <c r="C389" s="443"/>
      <c r="D389" s="34" t="s">
        <v>724</v>
      </c>
      <c r="E389" s="489"/>
      <c r="F389" s="445"/>
      <c r="G389" s="441"/>
    </row>
    <row r="390" spans="1:7" ht="30.6" customHeight="1">
      <c r="A390" s="494" t="s">
        <v>491</v>
      </c>
      <c r="B390" s="402" t="s">
        <v>492</v>
      </c>
      <c r="C390" s="404">
        <v>2240</v>
      </c>
      <c r="D390" s="53">
        <v>640000</v>
      </c>
      <c r="E390" s="487" t="s">
        <v>494</v>
      </c>
      <c r="F390" s="471" t="s">
        <v>495</v>
      </c>
      <c r="G390" s="413"/>
    </row>
    <row r="391" spans="1:7" ht="30.6" customHeight="1">
      <c r="A391" s="495"/>
      <c r="B391" s="402"/>
      <c r="C391" s="404"/>
      <c r="D391" s="48" t="s">
        <v>493</v>
      </c>
      <c r="E391" s="488"/>
      <c r="F391" s="472"/>
      <c r="G391" s="413"/>
    </row>
    <row r="392" spans="1:7" ht="30.6" customHeight="1">
      <c r="A392" s="746" t="s">
        <v>739</v>
      </c>
      <c r="B392" s="460" t="s">
        <v>740</v>
      </c>
      <c r="C392" s="459">
        <v>2240</v>
      </c>
      <c r="D392" s="463">
        <v>620000</v>
      </c>
      <c r="E392" s="487" t="s">
        <v>494</v>
      </c>
      <c r="F392" s="456" t="s">
        <v>178</v>
      </c>
      <c r="G392" s="440" t="s">
        <v>30</v>
      </c>
    </row>
    <row r="393" spans="1:7" ht="30.6" customHeight="1">
      <c r="A393" s="747"/>
      <c r="B393" s="460"/>
      <c r="C393" s="459"/>
      <c r="D393" s="48" t="s">
        <v>741</v>
      </c>
      <c r="E393" s="488"/>
      <c r="F393" s="457"/>
      <c r="G393" s="458"/>
    </row>
    <row r="394" spans="1:7" ht="27" customHeight="1" thickBot="1">
      <c r="A394" s="308" t="s">
        <v>12</v>
      </c>
      <c r="B394" s="166"/>
      <c r="C394" s="167"/>
      <c r="D394" s="168">
        <f>D232+D236+D242+D308+D314+D316+D318+D328+D330+D334+D336+D340+D342+D344+D346+D382+D384+D390+D332+D386+D338+D312+D310+D306+D304+D388+D392</f>
        <v>27194162.75</v>
      </c>
      <c r="E394" s="167"/>
      <c r="F394" s="167"/>
      <c r="G394" s="169"/>
    </row>
    <row r="395" spans="1:7" ht="27" hidden="1" customHeight="1">
      <c r="A395" s="309" t="s">
        <v>46</v>
      </c>
      <c r="B395" s="310" t="s">
        <v>656</v>
      </c>
      <c r="C395" s="404">
        <v>2282</v>
      </c>
      <c r="D395" s="63">
        <v>0</v>
      </c>
      <c r="E395" s="564" t="s">
        <v>292</v>
      </c>
      <c r="F395" s="565"/>
      <c r="G395" s="583" t="s">
        <v>33</v>
      </c>
    </row>
    <row r="396" spans="1:7" ht="44.25" hidden="1" customHeight="1">
      <c r="A396" s="309"/>
      <c r="B396" s="311"/>
      <c r="C396" s="343"/>
      <c r="D396" s="2" t="s">
        <v>47</v>
      </c>
      <c r="E396" s="507"/>
      <c r="F396" s="566"/>
      <c r="G396" s="563"/>
    </row>
    <row r="397" spans="1:7" ht="39.75" hidden="1" customHeight="1">
      <c r="A397" s="312" t="s">
        <v>80</v>
      </c>
      <c r="B397" s="5"/>
      <c r="C397" s="107"/>
      <c r="D397" s="313">
        <f>D395</f>
        <v>0</v>
      </c>
      <c r="E397" s="107"/>
      <c r="F397" s="107"/>
      <c r="G397" s="109"/>
    </row>
    <row r="398" spans="1:7" ht="78.75" hidden="1" customHeight="1">
      <c r="A398" s="405" t="s">
        <v>435</v>
      </c>
      <c r="B398" s="314" t="s">
        <v>657</v>
      </c>
      <c r="C398" s="315">
        <v>3110</v>
      </c>
      <c r="D398" s="7">
        <v>0</v>
      </c>
      <c r="E398" s="471" t="s">
        <v>546</v>
      </c>
      <c r="F398" s="521" t="s">
        <v>21</v>
      </c>
      <c r="G398" s="500" t="s">
        <v>30</v>
      </c>
    </row>
    <row r="399" spans="1:7" ht="38.25" hidden="1" customHeight="1">
      <c r="A399" s="341"/>
      <c r="B399" s="378"/>
      <c r="C399" s="388"/>
      <c r="D399" s="11" t="s">
        <v>436</v>
      </c>
      <c r="E399" s="472"/>
      <c r="F399" s="480"/>
      <c r="G399" s="501"/>
    </row>
    <row r="400" spans="1:7" ht="38.25" customHeight="1">
      <c r="A400" s="524" t="s">
        <v>743</v>
      </c>
      <c r="B400" s="468" t="s">
        <v>744</v>
      </c>
      <c r="C400" s="315">
        <v>2282</v>
      </c>
      <c r="D400" s="40">
        <v>20478</v>
      </c>
      <c r="E400" s="471" t="s">
        <v>209</v>
      </c>
      <c r="F400" s="469" t="s">
        <v>178</v>
      </c>
      <c r="G400" s="470"/>
    </row>
    <row r="401" spans="1:7" ht="38.25" customHeight="1">
      <c r="A401" s="525"/>
      <c r="B401" s="464"/>
      <c r="C401" s="467"/>
      <c r="D401" s="42" t="s">
        <v>745</v>
      </c>
      <c r="E401" s="472"/>
      <c r="F401" s="466"/>
      <c r="G401" s="465"/>
    </row>
    <row r="402" spans="1:7" ht="24" customHeight="1">
      <c r="A402" s="473" t="s">
        <v>746</v>
      </c>
      <c r="B402" s="475"/>
      <c r="C402" s="476"/>
      <c r="D402" s="477">
        <v>20478</v>
      </c>
      <c r="E402" s="471"/>
      <c r="F402" s="479"/>
      <c r="G402" s="481"/>
    </row>
    <row r="403" spans="1:7" ht="27.6" customHeight="1">
      <c r="A403" s="474"/>
      <c r="B403" s="761"/>
      <c r="C403" s="559"/>
      <c r="D403" s="478"/>
      <c r="E403" s="472"/>
      <c r="F403" s="480"/>
      <c r="G403" s="482"/>
    </row>
    <row r="404" spans="1:7" ht="57.6" customHeight="1">
      <c r="A404" s="498" t="s">
        <v>438</v>
      </c>
      <c r="B404" s="316" t="s">
        <v>658</v>
      </c>
      <c r="C404" s="315">
        <v>3110</v>
      </c>
      <c r="D404" s="7">
        <f>416139</f>
        <v>416139</v>
      </c>
      <c r="E404" s="471" t="s">
        <v>209</v>
      </c>
      <c r="F404" s="471" t="s">
        <v>48</v>
      </c>
      <c r="G404" s="500" t="s">
        <v>459</v>
      </c>
    </row>
    <row r="405" spans="1:7" ht="70.8" customHeight="1">
      <c r="A405" s="499"/>
      <c r="B405" s="401"/>
      <c r="C405" s="315"/>
      <c r="D405" s="11" t="s">
        <v>437</v>
      </c>
      <c r="E405" s="472"/>
      <c r="F405" s="472"/>
      <c r="G405" s="501"/>
    </row>
    <row r="406" spans="1:7" ht="78.75" hidden="1" customHeight="1">
      <c r="A406" s="317" t="s">
        <v>25</v>
      </c>
      <c r="B406" s="496" t="s">
        <v>659</v>
      </c>
      <c r="C406" s="315">
        <v>3110</v>
      </c>
      <c r="D406" s="7">
        <f>3960000-3960000</f>
        <v>0</v>
      </c>
      <c r="E406" s="372" t="s">
        <v>10</v>
      </c>
      <c r="F406" s="372" t="s">
        <v>21</v>
      </c>
      <c r="G406" s="571" t="s">
        <v>77</v>
      </c>
    </row>
    <row r="407" spans="1:7" ht="93.75" hidden="1" customHeight="1">
      <c r="A407" s="377"/>
      <c r="B407" s="497"/>
      <c r="C407" s="315"/>
      <c r="D407" s="11" t="s">
        <v>76</v>
      </c>
      <c r="E407" s="373" t="s">
        <v>50</v>
      </c>
      <c r="F407" s="373"/>
      <c r="G407" s="482"/>
    </row>
    <row r="408" spans="1:7" ht="27" hidden="1" customHeight="1">
      <c r="A408" s="317" t="s">
        <v>29</v>
      </c>
      <c r="B408" s="496" t="s">
        <v>660</v>
      </c>
      <c r="C408" s="427">
        <v>3110</v>
      </c>
      <c r="D408" s="7">
        <f>6128320.65+2659727.35-8788048</f>
        <v>0</v>
      </c>
      <c r="E408" s="372" t="s">
        <v>10</v>
      </c>
      <c r="F408" s="372" t="s">
        <v>48</v>
      </c>
      <c r="G408" s="571" t="s">
        <v>33</v>
      </c>
    </row>
    <row r="409" spans="1:7" ht="60" hidden="1" customHeight="1">
      <c r="A409" s="377"/>
      <c r="B409" s="497"/>
      <c r="C409" s="388"/>
      <c r="D409" s="11" t="s">
        <v>183</v>
      </c>
      <c r="E409" s="372" t="s">
        <v>50</v>
      </c>
      <c r="F409" s="372"/>
      <c r="G409" s="482"/>
    </row>
    <row r="410" spans="1:7" ht="34.5" hidden="1" customHeight="1">
      <c r="A410" s="317" t="s">
        <v>24</v>
      </c>
      <c r="B410" s="496" t="s">
        <v>661</v>
      </c>
      <c r="C410" s="315">
        <v>3110</v>
      </c>
      <c r="D410" s="22">
        <v>0</v>
      </c>
      <c r="E410" s="395" t="s">
        <v>141</v>
      </c>
      <c r="F410" s="395" t="s">
        <v>21</v>
      </c>
      <c r="G410" s="571" t="s">
        <v>33</v>
      </c>
    </row>
    <row r="411" spans="1:7" ht="43.5" hidden="1" customHeight="1">
      <c r="A411" s="377"/>
      <c r="B411" s="497"/>
      <c r="C411" s="388"/>
      <c r="D411" s="11" t="s">
        <v>175</v>
      </c>
      <c r="E411" s="373"/>
      <c r="F411" s="373"/>
      <c r="G411" s="482"/>
    </row>
    <row r="412" spans="1:7" ht="33.75" hidden="1" customHeight="1">
      <c r="A412" s="317" t="s">
        <v>108</v>
      </c>
      <c r="B412" s="496" t="s">
        <v>662</v>
      </c>
      <c r="C412" s="315">
        <v>3110</v>
      </c>
      <c r="D412" s="20">
        <v>0</v>
      </c>
      <c r="E412" s="372" t="s">
        <v>10</v>
      </c>
      <c r="F412" s="372" t="s">
        <v>49</v>
      </c>
      <c r="G412" s="355" t="s">
        <v>103</v>
      </c>
    </row>
    <row r="413" spans="1:7" ht="43.5" hidden="1" customHeight="1">
      <c r="A413" s="317"/>
      <c r="B413" s="497"/>
      <c r="C413" s="315"/>
      <c r="D413" s="11" t="s">
        <v>107</v>
      </c>
      <c r="E413" s="372"/>
      <c r="F413" s="372"/>
      <c r="G413" s="355"/>
    </row>
    <row r="414" spans="1:7" ht="26.25" hidden="1" customHeight="1">
      <c r="A414" s="538" t="s">
        <v>61</v>
      </c>
      <c r="B414" s="496" t="s">
        <v>663</v>
      </c>
      <c r="C414" s="315">
        <v>3110</v>
      </c>
      <c r="D414" s="22">
        <v>0</v>
      </c>
      <c r="E414" s="395" t="s">
        <v>10</v>
      </c>
      <c r="F414" s="395" t="s">
        <v>20</v>
      </c>
      <c r="G414" s="571" t="s">
        <v>30</v>
      </c>
    </row>
    <row r="415" spans="1:7" ht="39" hidden="1" customHeight="1">
      <c r="A415" s="539"/>
      <c r="B415" s="497"/>
      <c r="C415" s="388"/>
      <c r="D415" s="11" t="s">
        <v>126</v>
      </c>
      <c r="E415" s="373"/>
      <c r="F415" s="373"/>
      <c r="G415" s="482"/>
    </row>
    <row r="416" spans="1:7" ht="26.25" hidden="1" customHeight="1">
      <c r="A416" s="538" t="s">
        <v>128</v>
      </c>
      <c r="B416" s="29" t="s">
        <v>127</v>
      </c>
      <c r="C416" s="491">
        <v>3110</v>
      </c>
      <c r="D416" s="111">
        <v>0</v>
      </c>
      <c r="E416" s="491" t="s">
        <v>141</v>
      </c>
      <c r="F416" s="366" t="s">
        <v>143</v>
      </c>
      <c r="G416" s="338" t="s">
        <v>30</v>
      </c>
    </row>
    <row r="417" spans="1:7" ht="44.25" hidden="1" customHeight="1">
      <c r="A417" s="745"/>
      <c r="B417" s="29"/>
      <c r="C417" s="554"/>
      <c r="D417" s="449" t="s">
        <v>174</v>
      </c>
      <c r="E417" s="554"/>
      <c r="F417" s="451"/>
      <c r="G417" s="452"/>
    </row>
    <row r="418" spans="1:7" s="454" customFormat="1" ht="57.6" customHeight="1">
      <c r="A418" s="498" t="s">
        <v>729</v>
      </c>
      <c r="B418" s="446" t="s">
        <v>730</v>
      </c>
      <c r="C418" s="450">
        <v>3110</v>
      </c>
      <c r="D418" s="7">
        <v>596388</v>
      </c>
      <c r="E418" s="471" t="s">
        <v>727</v>
      </c>
      <c r="F418" s="471" t="s">
        <v>178</v>
      </c>
      <c r="G418" s="500" t="s">
        <v>728</v>
      </c>
    </row>
    <row r="419" spans="1:7" ht="70.8" customHeight="1">
      <c r="A419" s="499"/>
      <c r="B419" s="447"/>
      <c r="C419" s="448"/>
      <c r="D419" s="453" t="s">
        <v>731</v>
      </c>
      <c r="E419" s="472"/>
      <c r="F419" s="472"/>
      <c r="G419" s="501"/>
    </row>
    <row r="420" spans="1:7" ht="52.5" customHeight="1">
      <c r="A420" s="538" t="s">
        <v>472</v>
      </c>
      <c r="B420" s="646" t="s">
        <v>396</v>
      </c>
      <c r="C420" s="491">
        <v>3110</v>
      </c>
      <c r="D420" s="111">
        <v>30000000</v>
      </c>
      <c r="E420" s="489" t="s">
        <v>664</v>
      </c>
      <c r="F420" s="491" t="s">
        <v>125</v>
      </c>
      <c r="G420" s="492" t="s">
        <v>30</v>
      </c>
    </row>
    <row r="421" spans="1:7" ht="37.200000000000003" customHeight="1">
      <c r="A421" s="542"/>
      <c r="B421" s="647"/>
      <c r="C421" s="489"/>
      <c r="D421" s="30" t="s">
        <v>397</v>
      </c>
      <c r="E421" s="490"/>
      <c r="F421" s="489"/>
      <c r="G421" s="493"/>
    </row>
    <row r="422" spans="1:7" ht="52.5" customHeight="1">
      <c r="A422" s="538" t="s">
        <v>719</v>
      </c>
      <c r="B422" s="646" t="s">
        <v>720</v>
      </c>
      <c r="C422" s="491">
        <v>3110</v>
      </c>
      <c r="D422" s="111">
        <v>1454526</v>
      </c>
      <c r="E422" s="489" t="s">
        <v>546</v>
      </c>
      <c r="F422" s="491" t="s">
        <v>178</v>
      </c>
      <c r="G422" s="492" t="s">
        <v>30</v>
      </c>
    </row>
    <row r="423" spans="1:7" ht="55.8" customHeight="1">
      <c r="A423" s="542"/>
      <c r="B423" s="647"/>
      <c r="C423" s="489"/>
      <c r="D423" s="30" t="s">
        <v>721</v>
      </c>
      <c r="E423" s="490"/>
      <c r="F423" s="489"/>
      <c r="G423" s="493"/>
    </row>
    <row r="424" spans="1:7" ht="42" customHeight="1">
      <c r="A424" s="633" t="s">
        <v>700</v>
      </c>
      <c r="B424" s="224" t="s">
        <v>702</v>
      </c>
      <c r="C424" s="238">
        <v>3110</v>
      </c>
      <c r="D424" s="17">
        <v>7674700</v>
      </c>
      <c r="E424" s="487" t="s">
        <v>552</v>
      </c>
      <c r="F424" s="487" t="s">
        <v>143</v>
      </c>
      <c r="G424" s="750" t="s">
        <v>33</v>
      </c>
    </row>
    <row r="425" spans="1:7" ht="59.25" customHeight="1">
      <c r="A425" s="634"/>
      <c r="B425" s="116"/>
      <c r="C425" s="223"/>
      <c r="D425" s="39" t="s">
        <v>701</v>
      </c>
      <c r="E425" s="488"/>
      <c r="F425" s="488"/>
      <c r="G425" s="751"/>
    </row>
    <row r="426" spans="1:7" ht="40.5" customHeight="1">
      <c r="A426" s="524" t="s">
        <v>454</v>
      </c>
      <c r="B426" s="530" t="s">
        <v>665</v>
      </c>
      <c r="C426" s="560">
        <v>3110</v>
      </c>
      <c r="D426" s="38">
        <v>430000000</v>
      </c>
      <c r="E426" s="487" t="s">
        <v>398</v>
      </c>
      <c r="F426" s="471" t="s">
        <v>55</v>
      </c>
      <c r="G426" s="318" t="s">
        <v>666</v>
      </c>
    </row>
    <row r="427" spans="1:7" ht="63" customHeight="1">
      <c r="A427" s="525"/>
      <c r="B427" s="531"/>
      <c r="C427" s="561"/>
      <c r="D427" s="12" t="s">
        <v>455</v>
      </c>
      <c r="E427" s="488"/>
      <c r="F427" s="472"/>
      <c r="G427" s="319"/>
    </row>
    <row r="428" spans="1:7" ht="40.5" hidden="1" customHeight="1">
      <c r="A428" s="524" t="s">
        <v>67</v>
      </c>
      <c r="B428" s="496" t="s">
        <v>667</v>
      </c>
      <c r="C428" s="560">
        <v>3110</v>
      </c>
      <c r="D428" s="8">
        <v>0</v>
      </c>
      <c r="E428" s="487" t="s">
        <v>57</v>
      </c>
      <c r="F428" s="521" t="s">
        <v>55</v>
      </c>
      <c r="G428" s="411" t="s">
        <v>53</v>
      </c>
    </row>
    <row r="429" spans="1:7" ht="40.5" hidden="1" customHeight="1">
      <c r="A429" s="525"/>
      <c r="B429" s="497"/>
      <c r="C429" s="561"/>
      <c r="D429" s="12" t="s">
        <v>75</v>
      </c>
      <c r="E429" s="488"/>
      <c r="F429" s="480"/>
      <c r="G429" s="186"/>
    </row>
    <row r="430" spans="1:7" ht="40.5" customHeight="1">
      <c r="A430" s="524" t="s">
        <v>479</v>
      </c>
      <c r="B430" s="494" t="s">
        <v>476</v>
      </c>
      <c r="C430" s="560">
        <v>3110</v>
      </c>
      <c r="D430" s="80">
        <v>10000000</v>
      </c>
      <c r="E430" s="487" t="s">
        <v>668</v>
      </c>
      <c r="F430" s="471" t="s">
        <v>178</v>
      </c>
      <c r="G430" s="571" t="s">
        <v>725</v>
      </c>
    </row>
    <row r="431" spans="1:7" ht="40.5" customHeight="1">
      <c r="A431" s="525"/>
      <c r="B431" s="495"/>
      <c r="C431" s="561"/>
      <c r="D431" s="12" t="s">
        <v>477</v>
      </c>
      <c r="E431" s="488"/>
      <c r="F431" s="472"/>
      <c r="G431" s="482"/>
    </row>
    <row r="432" spans="1:7" ht="36" customHeight="1">
      <c r="A432" s="524" t="s">
        <v>488</v>
      </c>
      <c r="B432" s="476" t="s">
        <v>489</v>
      </c>
      <c r="C432" s="560">
        <v>3110</v>
      </c>
      <c r="D432" s="80">
        <v>77000</v>
      </c>
      <c r="E432" s="487" t="s">
        <v>209</v>
      </c>
      <c r="F432" s="471" t="s">
        <v>49</v>
      </c>
    </row>
    <row r="433" spans="1:7" ht="105" customHeight="1">
      <c r="A433" s="525"/>
      <c r="B433" s="559"/>
      <c r="C433" s="561"/>
      <c r="D433" s="12" t="s">
        <v>490</v>
      </c>
      <c r="E433" s="488"/>
      <c r="F433" s="472"/>
    </row>
    <row r="434" spans="1:7" ht="28.8" customHeight="1">
      <c r="A434" s="538" t="s">
        <v>719</v>
      </c>
      <c r="B434" s="646" t="s">
        <v>720</v>
      </c>
      <c r="C434" s="560">
        <v>3110</v>
      </c>
      <c r="D434" s="461">
        <v>1454526</v>
      </c>
      <c r="E434" s="755" t="s">
        <v>738</v>
      </c>
      <c r="F434" s="757" t="s">
        <v>178</v>
      </c>
      <c r="G434" s="758" t="s">
        <v>30</v>
      </c>
    </row>
    <row r="435" spans="1:7" ht="28.8" customHeight="1">
      <c r="A435" s="542"/>
      <c r="B435" s="647"/>
      <c r="C435" s="561"/>
      <c r="D435" s="462" t="s">
        <v>721</v>
      </c>
      <c r="E435" s="756"/>
      <c r="F435" s="755"/>
      <c r="G435" s="759"/>
    </row>
    <row r="436" spans="1:7" ht="27.75" customHeight="1">
      <c r="A436" s="61" t="s">
        <v>11</v>
      </c>
      <c r="B436" s="320"/>
      <c r="C436" s="435"/>
      <c r="D436" s="6">
        <f>D404+D420+D424+D426+D4+D432+D422+D418</f>
        <v>470218753</v>
      </c>
      <c r="E436" s="321" t="s">
        <v>478</v>
      </c>
      <c r="F436" s="107"/>
      <c r="G436" s="109"/>
    </row>
    <row r="437" spans="1:7" ht="60" customHeight="1">
      <c r="A437" s="538" t="s">
        <v>469</v>
      </c>
      <c r="B437" s="530" t="s">
        <v>467</v>
      </c>
      <c r="C437" s="491" t="s">
        <v>468</v>
      </c>
      <c r="D437" s="52">
        <v>19851400</v>
      </c>
      <c r="E437" s="491" t="s">
        <v>280</v>
      </c>
      <c r="F437" s="491" t="s">
        <v>48</v>
      </c>
      <c r="G437" s="579" t="s">
        <v>669</v>
      </c>
    </row>
    <row r="438" spans="1:7" ht="88.2" customHeight="1">
      <c r="A438" s="542"/>
      <c r="B438" s="529"/>
      <c r="C438" s="489"/>
      <c r="D438" s="30" t="s">
        <v>670</v>
      </c>
      <c r="E438" s="489"/>
      <c r="F438" s="489"/>
      <c r="G438" s="580"/>
    </row>
    <row r="439" spans="1:7" ht="60" customHeight="1">
      <c r="A439" s="538" t="s">
        <v>469</v>
      </c>
      <c r="B439" s="530" t="s">
        <v>467</v>
      </c>
      <c r="C439" s="491" t="s">
        <v>468</v>
      </c>
      <c r="D439" s="52">
        <v>19447000</v>
      </c>
      <c r="E439" s="491" t="s">
        <v>280</v>
      </c>
      <c r="F439" s="491" t="s">
        <v>143</v>
      </c>
      <c r="G439" s="579" t="s">
        <v>669</v>
      </c>
    </row>
    <row r="440" spans="1:7" ht="88.2" customHeight="1" thickBot="1">
      <c r="A440" s="542"/>
      <c r="B440" s="529"/>
      <c r="C440" s="489"/>
      <c r="D440" s="30" t="s">
        <v>686</v>
      </c>
      <c r="E440" s="489"/>
      <c r="F440" s="489"/>
      <c r="G440" s="580"/>
    </row>
    <row r="441" spans="1:7" ht="57" customHeight="1">
      <c r="A441" s="511" t="s">
        <v>439</v>
      </c>
      <c r="B441" s="584" t="s">
        <v>671</v>
      </c>
      <c r="C441" s="680">
        <v>3122</v>
      </c>
      <c r="D441" s="73">
        <v>2090000</v>
      </c>
      <c r="E441" s="588" t="s">
        <v>643</v>
      </c>
      <c r="F441" s="627" t="s">
        <v>21</v>
      </c>
      <c r="G441" s="593" t="s">
        <v>672</v>
      </c>
    </row>
    <row r="442" spans="1:7" ht="96.75" customHeight="1" thickBot="1">
      <c r="A442" s="512"/>
      <c r="B442" s="585"/>
      <c r="C442" s="681"/>
      <c r="D442" s="74" t="s">
        <v>440</v>
      </c>
      <c r="E442" s="576"/>
      <c r="F442" s="628"/>
      <c r="G442" s="594"/>
    </row>
    <row r="443" spans="1:7" ht="42" customHeight="1">
      <c r="A443" s="538" t="s">
        <v>402</v>
      </c>
      <c r="B443" s="528" t="s">
        <v>399</v>
      </c>
      <c r="C443" s="491">
        <v>3122</v>
      </c>
      <c r="D443" s="322">
        <v>53047500</v>
      </c>
      <c r="E443" s="491" t="s">
        <v>673</v>
      </c>
      <c r="F443" s="540" t="s">
        <v>20</v>
      </c>
      <c r="G443" s="579" t="s">
        <v>674</v>
      </c>
    </row>
    <row r="444" spans="1:7" ht="129.75" customHeight="1">
      <c r="A444" s="539"/>
      <c r="B444" s="529"/>
      <c r="C444" s="489"/>
      <c r="D444" s="30" t="s">
        <v>675</v>
      </c>
      <c r="E444" s="489"/>
      <c r="F444" s="541"/>
      <c r="G444" s="580"/>
    </row>
    <row r="445" spans="1:7" ht="46.8" customHeight="1">
      <c r="A445" s="538" t="s">
        <v>511</v>
      </c>
      <c r="B445" s="530" t="s">
        <v>512</v>
      </c>
      <c r="C445" s="491">
        <v>3122</v>
      </c>
      <c r="D445" s="52">
        <v>7095525</v>
      </c>
      <c r="E445" s="471" t="s">
        <v>673</v>
      </c>
      <c r="F445" s="540" t="s">
        <v>125</v>
      </c>
      <c r="G445" s="579" t="s">
        <v>676</v>
      </c>
    </row>
    <row r="446" spans="1:7" ht="49.2" customHeight="1">
      <c r="A446" s="539"/>
      <c r="B446" s="531"/>
      <c r="C446" s="489"/>
      <c r="D446" s="30" t="s">
        <v>677</v>
      </c>
      <c r="E446" s="472"/>
      <c r="F446" s="541"/>
      <c r="G446" s="580"/>
    </row>
    <row r="447" spans="1:7" ht="46.8" customHeight="1">
      <c r="A447" s="538" t="s">
        <v>513</v>
      </c>
      <c r="B447" s="530" t="s">
        <v>512</v>
      </c>
      <c r="C447" s="491">
        <v>3122</v>
      </c>
      <c r="D447" s="52">
        <v>7095525</v>
      </c>
      <c r="E447" s="471" t="s">
        <v>673</v>
      </c>
      <c r="F447" s="540" t="s">
        <v>125</v>
      </c>
      <c r="G447" s="579" t="s">
        <v>676</v>
      </c>
    </row>
    <row r="448" spans="1:7" ht="49.2" customHeight="1">
      <c r="A448" s="539"/>
      <c r="B448" s="531"/>
      <c r="C448" s="489"/>
      <c r="D448" s="30" t="s">
        <v>677</v>
      </c>
      <c r="E448" s="472"/>
      <c r="F448" s="541"/>
      <c r="G448" s="580"/>
    </row>
    <row r="449" spans="1:7" ht="46.8" customHeight="1">
      <c r="A449" s="543" t="s">
        <v>483</v>
      </c>
      <c r="B449" s="528" t="s">
        <v>484</v>
      </c>
      <c r="C449" s="491">
        <v>3122</v>
      </c>
      <c r="D449" s="52">
        <v>45000</v>
      </c>
      <c r="E449" s="471" t="s">
        <v>209</v>
      </c>
      <c r="F449" s="540" t="s">
        <v>49</v>
      </c>
      <c r="G449" s="579" t="s">
        <v>678</v>
      </c>
    </row>
    <row r="450" spans="1:7" ht="34.799999999999997" customHeight="1">
      <c r="A450" s="544"/>
      <c r="B450" s="529"/>
      <c r="C450" s="489"/>
      <c r="D450" s="30" t="s">
        <v>482</v>
      </c>
      <c r="E450" s="472"/>
      <c r="F450" s="541"/>
      <c r="G450" s="580"/>
    </row>
    <row r="451" spans="1:7" ht="35.25" customHeight="1">
      <c r="A451" s="323" t="s">
        <v>282</v>
      </c>
      <c r="B451" s="324"/>
      <c r="C451" s="325"/>
      <c r="D451" s="26">
        <f>D441+D443+D449+D445+D447</f>
        <v>69373550</v>
      </c>
      <c r="E451" s="326">
        <v>19447000</v>
      </c>
      <c r="F451" s="325" t="s">
        <v>412</v>
      </c>
      <c r="G451" s="327"/>
    </row>
    <row r="452" spans="1:7" ht="35.25" customHeight="1">
      <c r="A452" s="528" t="s">
        <v>521</v>
      </c>
      <c r="B452" s="528" t="s">
        <v>411</v>
      </c>
      <c r="C452" s="491">
        <v>3142</v>
      </c>
      <c r="D452" s="52">
        <v>23696510</v>
      </c>
      <c r="E452" s="491" t="s">
        <v>563</v>
      </c>
      <c r="F452" s="540" t="s">
        <v>20</v>
      </c>
      <c r="G452" s="579" t="s">
        <v>679</v>
      </c>
    </row>
    <row r="453" spans="1:7" ht="135" customHeight="1">
      <c r="A453" s="529"/>
      <c r="B453" s="529"/>
      <c r="C453" s="489"/>
      <c r="D453" s="30" t="s">
        <v>680</v>
      </c>
      <c r="E453" s="489"/>
      <c r="F453" s="541"/>
      <c r="G453" s="580"/>
    </row>
    <row r="454" spans="1:7" ht="60" customHeight="1">
      <c r="A454" s="538" t="s">
        <v>508</v>
      </c>
      <c r="B454" s="530" t="s">
        <v>492</v>
      </c>
      <c r="C454" s="491">
        <v>3142</v>
      </c>
      <c r="D454" s="52">
        <v>490000</v>
      </c>
      <c r="E454" s="491" t="s">
        <v>209</v>
      </c>
      <c r="F454" s="491" t="s">
        <v>178</v>
      </c>
      <c r="G454" s="579" t="s">
        <v>678</v>
      </c>
    </row>
    <row r="455" spans="1:7" ht="88.2" customHeight="1">
      <c r="A455" s="542"/>
      <c r="B455" s="529"/>
      <c r="C455" s="489"/>
      <c r="D455" s="30" t="s">
        <v>681</v>
      </c>
      <c r="E455" s="489"/>
      <c r="F455" s="489"/>
      <c r="G455" s="580"/>
    </row>
    <row r="456" spans="1:7" ht="60" customHeight="1">
      <c r="A456" s="538" t="s">
        <v>509</v>
      </c>
      <c r="B456" s="530" t="s">
        <v>510</v>
      </c>
      <c r="C456" s="491">
        <v>3142</v>
      </c>
      <c r="D456" s="52">
        <v>4909130</v>
      </c>
      <c r="E456" s="491" t="s">
        <v>673</v>
      </c>
      <c r="F456" s="491" t="s">
        <v>125</v>
      </c>
      <c r="G456" s="579" t="s">
        <v>678</v>
      </c>
    </row>
    <row r="457" spans="1:7" ht="88.2" customHeight="1">
      <c r="A457" s="542"/>
      <c r="B457" s="529"/>
      <c r="C457" s="489"/>
      <c r="D457" s="30" t="s">
        <v>682</v>
      </c>
      <c r="E457" s="489"/>
      <c r="F457" s="489"/>
      <c r="G457" s="580"/>
    </row>
    <row r="458" spans="1:7" ht="35.25" customHeight="1">
      <c r="A458" s="5" t="s">
        <v>293</v>
      </c>
      <c r="B458" s="324"/>
      <c r="C458" s="325"/>
      <c r="D458" s="26">
        <f>D456+D454</f>
        <v>5399130</v>
      </c>
      <c r="E458" s="325">
        <v>23696510</v>
      </c>
      <c r="F458" s="325" t="s">
        <v>412</v>
      </c>
      <c r="G458" s="325"/>
    </row>
    <row r="459" spans="1:7" ht="38.25" customHeight="1">
      <c r="A459" s="674"/>
      <c r="B459" s="674"/>
      <c r="C459" s="674"/>
      <c r="D459" s="674"/>
      <c r="E459" s="674"/>
      <c r="F459" s="674"/>
      <c r="G459" s="674"/>
    </row>
    <row r="460" spans="1:7" s="328" customFormat="1" ht="38.25" customHeight="1">
      <c r="A460" s="79"/>
      <c r="B460" s="424"/>
      <c r="C460" s="754"/>
      <c r="D460" s="754"/>
      <c r="E460" s="754"/>
      <c r="F460" s="79"/>
      <c r="G460" s="79"/>
    </row>
    <row r="461" spans="1:7" ht="25.5" customHeight="1">
      <c r="A461" s="329"/>
      <c r="B461" s="398"/>
      <c r="C461" s="426"/>
      <c r="D461" s="675"/>
      <c r="E461" s="675"/>
      <c r="F461" s="676"/>
      <c r="G461" s="676"/>
    </row>
    <row r="462" spans="1:7" s="78" customFormat="1" ht="15.6">
      <c r="A462" s="77"/>
      <c r="F462" s="677"/>
      <c r="G462" s="677"/>
    </row>
    <row r="463" spans="1:7" ht="15.6">
      <c r="A463" s="330"/>
      <c r="B463" s="330"/>
      <c r="C463" s="398"/>
      <c r="D463" s="330"/>
      <c r="E463" s="331"/>
      <c r="F463" s="331"/>
      <c r="G463" s="331"/>
    </row>
    <row r="464" spans="1:7" ht="30" hidden="1" customHeight="1">
      <c r="A464" s="671"/>
      <c r="B464" s="398"/>
      <c r="C464" s="425"/>
      <c r="D464" s="672"/>
      <c r="E464" s="672"/>
      <c r="F464" s="672"/>
      <c r="G464" s="672"/>
    </row>
    <row r="465" spans="1:7" ht="12.75" hidden="1" customHeight="1">
      <c r="A465" s="671"/>
      <c r="B465" s="398"/>
      <c r="C465" s="426"/>
      <c r="D465" s="673"/>
      <c r="E465" s="673"/>
      <c r="F465" s="673"/>
      <c r="G465" s="673"/>
    </row>
    <row r="466" spans="1:7" ht="12.75" hidden="1" customHeight="1">
      <c r="A466" s="398"/>
      <c r="B466" s="398"/>
      <c r="C466" s="426"/>
      <c r="D466" s="399"/>
      <c r="E466" s="399"/>
      <c r="F466" s="399"/>
      <c r="G466" s="399"/>
    </row>
    <row r="467" spans="1:7" ht="21.75" hidden="1" customHeight="1">
      <c r="A467" s="671"/>
      <c r="B467" s="398"/>
      <c r="C467" s="425"/>
      <c r="D467" s="672"/>
      <c r="E467" s="672"/>
      <c r="F467" s="672"/>
      <c r="G467" s="672"/>
    </row>
    <row r="468" spans="1:7" ht="12.75" customHeight="1">
      <c r="A468" s="671"/>
      <c r="B468" s="398"/>
      <c r="C468" s="426"/>
      <c r="D468" s="673"/>
      <c r="E468" s="673"/>
      <c r="F468" s="673"/>
      <c r="G468" s="673"/>
    </row>
    <row r="469" spans="1:7" ht="12.75" customHeight="1">
      <c r="A469" s="398"/>
      <c r="B469" s="398"/>
      <c r="C469" s="426"/>
      <c r="D469" s="399"/>
      <c r="E469" s="399"/>
      <c r="F469" s="399"/>
      <c r="G469" s="399"/>
    </row>
    <row r="470" spans="1:7">
      <c r="A470" s="331"/>
      <c r="B470" s="331"/>
      <c r="C470" s="331"/>
      <c r="D470" s="332"/>
      <c r="E470" s="331"/>
      <c r="F470" s="331"/>
      <c r="G470" s="331"/>
    </row>
  </sheetData>
  <mergeCells count="813">
    <mergeCell ref="C460:E460"/>
    <mergeCell ref="A434:A435"/>
    <mergeCell ref="B434:B435"/>
    <mergeCell ref="C434:C435"/>
    <mergeCell ref="E434:E435"/>
    <mergeCell ref="F434:F435"/>
    <mergeCell ref="G434:G435"/>
    <mergeCell ref="G209:G210"/>
    <mergeCell ref="A376:A377"/>
    <mergeCell ref="A358:A359"/>
    <mergeCell ref="C348:C349"/>
    <mergeCell ref="G360:G361"/>
    <mergeCell ref="E350:F351"/>
    <mergeCell ref="E348:E349"/>
    <mergeCell ref="G354:G355"/>
    <mergeCell ref="F366:F367"/>
    <mergeCell ref="B356:B357"/>
    <mergeCell ref="C356:C357"/>
    <mergeCell ref="G366:G367"/>
    <mergeCell ref="E372:E373"/>
    <mergeCell ref="G370:G371"/>
    <mergeCell ref="C366:C367"/>
    <mergeCell ref="C358:C359"/>
    <mergeCell ref="G368:G369"/>
    <mergeCell ref="G336:G337"/>
    <mergeCell ref="C342:C343"/>
    <mergeCell ref="A324:A325"/>
    <mergeCell ref="A340:A341"/>
    <mergeCell ref="F390:F391"/>
    <mergeCell ref="G356:G357"/>
    <mergeCell ref="G350:G351"/>
    <mergeCell ref="G376:G377"/>
    <mergeCell ref="E378:E379"/>
    <mergeCell ref="F376:F377"/>
    <mergeCell ref="E390:E391"/>
    <mergeCell ref="B376:B377"/>
    <mergeCell ref="G332:G333"/>
    <mergeCell ref="F330:F331"/>
    <mergeCell ref="E330:E331"/>
    <mergeCell ref="F336:F337"/>
    <mergeCell ref="F334:F335"/>
    <mergeCell ref="F338:F339"/>
    <mergeCell ref="E336:E337"/>
    <mergeCell ref="G334:G335"/>
    <mergeCell ref="F332:F333"/>
    <mergeCell ref="E338:E339"/>
    <mergeCell ref="G328:G329"/>
    <mergeCell ref="E430:E431"/>
    <mergeCell ref="F430:F431"/>
    <mergeCell ref="G430:G431"/>
    <mergeCell ref="G362:G363"/>
    <mergeCell ref="G364:G365"/>
    <mergeCell ref="G352:G353"/>
    <mergeCell ref="G358:G359"/>
    <mergeCell ref="B370:B371"/>
    <mergeCell ref="E360:E361"/>
    <mergeCell ref="C382:C383"/>
    <mergeCell ref="C384:C385"/>
    <mergeCell ref="B378:B379"/>
    <mergeCell ref="C380:C381"/>
    <mergeCell ref="B406:B407"/>
    <mergeCell ref="C376:C377"/>
    <mergeCell ref="B366:B367"/>
    <mergeCell ref="G424:G425"/>
    <mergeCell ref="E382:E383"/>
    <mergeCell ref="E376:E377"/>
    <mergeCell ref="E398:E399"/>
    <mergeCell ref="E404:E405"/>
    <mergeCell ref="B374:B375"/>
    <mergeCell ref="E366:E367"/>
    <mergeCell ref="E364:E365"/>
    <mergeCell ref="A430:A431"/>
    <mergeCell ref="B430:B431"/>
    <mergeCell ref="C430:C431"/>
    <mergeCell ref="A416:A417"/>
    <mergeCell ref="A382:A383"/>
    <mergeCell ref="A384:A385"/>
    <mergeCell ref="A390:A391"/>
    <mergeCell ref="A420:A421"/>
    <mergeCell ref="A380:A381"/>
    <mergeCell ref="A424:A425"/>
    <mergeCell ref="A426:A427"/>
    <mergeCell ref="C428:C429"/>
    <mergeCell ref="A414:A415"/>
    <mergeCell ref="C416:C417"/>
    <mergeCell ref="B420:B421"/>
    <mergeCell ref="A422:A423"/>
    <mergeCell ref="B422:B423"/>
    <mergeCell ref="C422:C423"/>
    <mergeCell ref="A418:A419"/>
    <mergeCell ref="A392:A393"/>
    <mergeCell ref="A400:A401"/>
    <mergeCell ref="G286:G287"/>
    <mergeCell ref="B181:B182"/>
    <mergeCell ref="B242:B243"/>
    <mergeCell ref="B238:B239"/>
    <mergeCell ref="F169:F170"/>
    <mergeCell ref="F228:F229"/>
    <mergeCell ref="G278:G279"/>
    <mergeCell ref="G276:G277"/>
    <mergeCell ref="G232:G233"/>
    <mergeCell ref="E238:E239"/>
    <mergeCell ref="E240:E241"/>
    <mergeCell ref="F268:F269"/>
    <mergeCell ref="G284:G285"/>
    <mergeCell ref="E268:E269"/>
    <mergeCell ref="B207:B208"/>
    <mergeCell ref="C207:C208"/>
    <mergeCell ref="E207:E208"/>
    <mergeCell ref="F207:F208"/>
    <mergeCell ref="G207:G208"/>
    <mergeCell ref="F205:F206"/>
    <mergeCell ref="G205:G206"/>
    <mergeCell ref="G177:G178"/>
    <mergeCell ref="G169:G170"/>
    <mergeCell ref="F199:F200"/>
    <mergeCell ref="A27:A28"/>
    <mergeCell ref="A30:A31"/>
    <mergeCell ref="A34:A35"/>
    <mergeCell ref="A36:A37"/>
    <mergeCell ref="A38:A39"/>
    <mergeCell ref="A40:A41"/>
    <mergeCell ref="A42:A43"/>
    <mergeCell ref="E175:E176"/>
    <mergeCell ref="A32:A33"/>
    <mergeCell ref="A77:A78"/>
    <mergeCell ref="A75:A76"/>
    <mergeCell ref="E52:E53"/>
    <mergeCell ref="C59:C60"/>
    <mergeCell ref="E59:E60"/>
    <mergeCell ref="C50:C51"/>
    <mergeCell ref="E50:E51"/>
    <mergeCell ref="A125:A126"/>
    <mergeCell ref="C27:C28"/>
    <mergeCell ref="E27:E28"/>
    <mergeCell ref="B169:B170"/>
    <mergeCell ref="C169:C170"/>
    <mergeCell ref="A44:A45"/>
    <mergeCell ref="A73:A74"/>
    <mergeCell ref="E89:E90"/>
    <mergeCell ref="G163:G164"/>
    <mergeCell ref="G147:G148"/>
    <mergeCell ref="G151:G152"/>
    <mergeCell ref="G153:G154"/>
    <mergeCell ref="E143:E144"/>
    <mergeCell ref="A46:A47"/>
    <mergeCell ref="F50:F51"/>
    <mergeCell ref="A50:A51"/>
    <mergeCell ref="A56:A57"/>
    <mergeCell ref="E56:E57"/>
    <mergeCell ref="B56:B57"/>
    <mergeCell ref="E83:E84"/>
    <mergeCell ref="E111:E112"/>
    <mergeCell ref="E113:E114"/>
    <mergeCell ref="A85:A86"/>
    <mergeCell ref="A69:A70"/>
    <mergeCell ref="C67:C68"/>
    <mergeCell ref="E77:E78"/>
    <mergeCell ref="E79:E80"/>
    <mergeCell ref="E81:E82"/>
    <mergeCell ref="A67:A68"/>
    <mergeCell ref="E125:E126"/>
    <mergeCell ref="F125:F126"/>
    <mergeCell ref="E69:E70"/>
    <mergeCell ref="F27:F28"/>
    <mergeCell ref="E25:E26"/>
    <mergeCell ref="F25:F26"/>
    <mergeCell ref="B23:B24"/>
    <mergeCell ref="C21:C22"/>
    <mergeCell ref="G167:G168"/>
    <mergeCell ref="G165:G166"/>
    <mergeCell ref="G32:G33"/>
    <mergeCell ref="G125:G126"/>
    <mergeCell ref="G21:G22"/>
    <mergeCell ref="G30:G31"/>
    <mergeCell ref="G27:G28"/>
    <mergeCell ref="B159:B160"/>
    <mergeCell ref="G93:G94"/>
    <mergeCell ref="F103:F104"/>
    <mergeCell ref="E139:E140"/>
    <mergeCell ref="E149:E150"/>
    <mergeCell ref="F143:F144"/>
    <mergeCell ref="F139:F140"/>
    <mergeCell ref="E137:E138"/>
    <mergeCell ref="E133:E134"/>
    <mergeCell ref="F133:F134"/>
    <mergeCell ref="E75:E76"/>
    <mergeCell ref="C69:C70"/>
    <mergeCell ref="A25:A26"/>
    <mergeCell ref="C25:C26"/>
    <mergeCell ref="A14:A15"/>
    <mergeCell ref="A18:A19"/>
    <mergeCell ref="A21:A22"/>
    <mergeCell ref="A16:A17"/>
    <mergeCell ref="E14:E19"/>
    <mergeCell ref="F14:F19"/>
    <mergeCell ref="G23:G24"/>
    <mergeCell ref="A23:A24"/>
    <mergeCell ref="E21:E22"/>
    <mergeCell ref="F21:F22"/>
    <mergeCell ref="C23:C24"/>
    <mergeCell ref="E23:E24"/>
    <mergeCell ref="F23:F24"/>
    <mergeCell ref="G25:G26"/>
    <mergeCell ref="A1:G1"/>
    <mergeCell ref="A2:F2"/>
    <mergeCell ref="A3:G3"/>
    <mergeCell ref="A5:G5"/>
    <mergeCell ref="E8:E13"/>
    <mergeCell ref="F8:F13"/>
    <mergeCell ref="G8:G13"/>
    <mergeCell ref="A8:A9"/>
    <mergeCell ref="A10:A11"/>
    <mergeCell ref="A12:A13"/>
    <mergeCell ref="A4:G4"/>
    <mergeCell ref="F69:F70"/>
    <mergeCell ref="A48:A49"/>
    <mergeCell ref="E48:E49"/>
    <mergeCell ref="G50:G51"/>
    <mergeCell ref="B62:B63"/>
    <mergeCell ref="E62:E63"/>
    <mergeCell ref="B40:B47"/>
    <mergeCell ref="E40:E47"/>
    <mergeCell ref="F59:F60"/>
    <mergeCell ref="G59:G60"/>
    <mergeCell ref="B50:B55"/>
    <mergeCell ref="A52:A53"/>
    <mergeCell ref="A59:A60"/>
    <mergeCell ref="A62:A63"/>
    <mergeCell ref="A64:A65"/>
    <mergeCell ref="A54:A55"/>
    <mergeCell ref="F62:F63"/>
    <mergeCell ref="A439:A440"/>
    <mergeCell ref="B414:B415"/>
    <mergeCell ref="G414:G415"/>
    <mergeCell ref="E54:E55"/>
    <mergeCell ref="C62:C63"/>
    <mergeCell ref="G69:G70"/>
    <mergeCell ref="F73:F74"/>
    <mergeCell ref="G73:G74"/>
    <mergeCell ref="G62:G63"/>
    <mergeCell ref="E71:E72"/>
    <mergeCell ref="F71:F72"/>
    <mergeCell ref="G71:G72"/>
    <mergeCell ref="E64:E65"/>
    <mergeCell ref="F64:F65"/>
    <mergeCell ref="G64:G65"/>
    <mergeCell ref="E67:E68"/>
    <mergeCell ref="F67:F68"/>
    <mergeCell ref="G67:G68"/>
    <mergeCell ref="F91:F92"/>
    <mergeCell ref="E117:E118"/>
    <mergeCell ref="F117:F118"/>
    <mergeCell ref="A81:A82"/>
    <mergeCell ref="A97:A98"/>
    <mergeCell ref="B439:B440"/>
    <mergeCell ref="C439:C440"/>
    <mergeCell ref="E439:E440"/>
    <mergeCell ref="F439:F440"/>
    <mergeCell ref="B64:B65"/>
    <mergeCell ref="G410:G411"/>
    <mergeCell ref="E428:E429"/>
    <mergeCell ref="F428:F429"/>
    <mergeCell ref="A441:A442"/>
    <mergeCell ref="B441:B442"/>
    <mergeCell ref="C441:C442"/>
    <mergeCell ref="E441:E442"/>
    <mergeCell ref="F441:F442"/>
    <mergeCell ref="F420:F421"/>
    <mergeCell ref="F426:F427"/>
    <mergeCell ref="E426:E427"/>
    <mergeCell ref="E424:E425"/>
    <mergeCell ref="F424:F425"/>
    <mergeCell ref="E420:E421"/>
    <mergeCell ref="B426:B427"/>
    <mergeCell ref="C426:C427"/>
    <mergeCell ref="C420:C421"/>
    <mergeCell ref="A428:A429"/>
    <mergeCell ref="B428:B429"/>
    <mergeCell ref="A268:A269"/>
    <mergeCell ref="A467:A468"/>
    <mergeCell ref="D467:G467"/>
    <mergeCell ref="D468:G468"/>
    <mergeCell ref="C437:C438"/>
    <mergeCell ref="E437:E438"/>
    <mergeCell ref="F437:F438"/>
    <mergeCell ref="G437:G438"/>
    <mergeCell ref="A459:G459"/>
    <mergeCell ref="B437:B438"/>
    <mergeCell ref="A437:A438"/>
    <mergeCell ref="A464:A465"/>
    <mergeCell ref="D464:G464"/>
    <mergeCell ref="D465:G465"/>
    <mergeCell ref="A452:A453"/>
    <mergeCell ref="B452:B453"/>
    <mergeCell ref="C452:C453"/>
    <mergeCell ref="D461:E461"/>
    <mergeCell ref="F461:G461"/>
    <mergeCell ref="G443:G444"/>
    <mergeCell ref="E443:E444"/>
    <mergeCell ref="G441:G442"/>
    <mergeCell ref="B443:B444"/>
    <mergeCell ref="F462:G462"/>
    <mergeCell ref="F452:F453"/>
    <mergeCell ref="A264:A265"/>
    <mergeCell ref="A270:A271"/>
    <mergeCell ref="E228:E229"/>
    <mergeCell ref="E232:E233"/>
    <mergeCell ref="E236:E237"/>
    <mergeCell ref="E230:E231"/>
    <mergeCell ref="E250:E251"/>
    <mergeCell ref="E252:E253"/>
    <mergeCell ref="E266:E267"/>
    <mergeCell ref="A266:A267"/>
    <mergeCell ref="B240:B241"/>
    <mergeCell ref="E242:E243"/>
    <mergeCell ref="A238:A239"/>
    <mergeCell ref="B254:B255"/>
    <mergeCell ref="A254:A255"/>
    <mergeCell ref="E270:E271"/>
    <mergeCell ref="E260:E261"/>
    <mergeCell ref="A260:A261"/>
    <mergeCell ref="B260:B261"/>
    <mergeCell ref="A262:A263"/>
    <mergeCell ref="A258:A259"/>
    <mergeCell ref="A236:A237"/>
    <mergeCell ref="A256:A257"/>
    <mergeCell ref="A252:A253"/>
    <mergeCell ref="E256:E257"/>
    <mergeCell ref="A242:A243"/>
    <mergeCell ref="B230:B231"/>
    <mergeCell ref="A250:A251"/>
    <mergeCell ref="A201:A202"/>
    <mergeCell ref="B201:B202"/>
    <mergeCell ref="A240:A241"/>
    <mergeCell ref="A207:A208"/>
    <mergeCell ref="C254:C255"/>
    <mergeCell ref="C244:C245"/>
    <mergeCell ref="E209:E210"/>
    <mergeCell ref="C248:C249"/>
    <mergeCell ref="C203:C204"/>
    <mergeCell ref="A234:A235"/>
    <mergeCell ref="E254:E255"/>
    <mergeCell ref="E244:E245"/>
    <mergeCell ref="B211:B212"/>
    <mergeCell ref="C211:C212"/>
    <mergeCell ref="E211:E212"/>
    <mergeCell ref="E97:E98"/>
    <mergeCell ref="E177:E178"/>
    <mergeCell ref="E109:E110"/>
    <mergeCell ref="E95:E96"/>
    <mergeCell ref="E161:E162"/>
    <mergeCell ref="A131:A132"/>
    <mergeCell ref="B131:B132"/>
    <mergeCell ref="A123:A124"/>
    <mergeCell ref="C109:C110"/>
    <mergeCell ref="C117:C118"/>
    <mergeCell ref="A173:A174"/>
    <mergeCell ref="E169:E170"/>
    <mergeCell ref="B171:B172"/>
    <mergeCell ref="E171:E172"/>
    <mergeCell ref="A169:A170"/>
    <mergeCell ref="A171:A172"/>
    <mergeCell ref="A135:A136"/>
    <mergeCell ref="C121:C122"/>
    <mergeCell ref="A121:A122"/>
    <mergeCell ref="A107:A108"/>
    <mergeCell ref="A99:A100"/>
    <mergeCell ref="C99:C100"/>
    <mergeCell ref="B117:B118"/>
    <mergeCell ref="E167:E168"/>
    <mergeCell ref="C95:C96"/>
    <mergeCell ref="C181:C182"/>
    <mergeCell ref="A213:A214"/>
    <mergeCell ref="B213:B214"/>
    <mergeCell ref="C213:C214"/>
    <mergeCell ref="A211:A212"/>
    <mergeCell ref="C201:C202"/>
    <mergeCell ref="B205:B206"/>
    <mergeCell ref="C205:C206"/>
    <mergeCell ref="B179:B180"/>
    <mergeCell ref="C179:C180"/>
    <mergeCell ref="A197:A198"/>
    <mergeCell ref="A205:A206"/>
    <mergeCell ref="A209:A210"/>
    <mergeCell ref="B209:B210"/>
    <mergeCell ref="C209:C210"/>
    <mergeCell ref="A109:A110"/>
    <mergeCell ref="A95:A96"/>
    <mergeCell ref="A113:A114"/>
    <mergeCell ref="A119:A120"/>
    <mergeCell ref="A117:A118"/>
    <mergeCell ref="A163:A164"/>
    <mergeCell ref="A165:A166"/>
    <mergeCell ref="A155:A156"/>
    <mergeCell ref="A87:A88"/>
    <mergeCell ref="C97:C98"/>
    <mergeCell ref="A105:A106"/>
    <mergeCell ref="C105:C106"/>
    <mergeCell ref="G161:G162"/>
    <mergeCell ref="E73:E74"/>
    <mergeCell ref="E107:E108"/>
    <mergeCell ref="E99:E100"/>
    <mergeCell ref="E101:E102"/>
    <mergeCell ref="E103:E104"/>
    <mergeCell ref="E91:E92"/>
    <mergeCell ref="A153:A154"/>
    <mergeCell ref="B129:B130"/>
    <mergeCell ref="C129:C130"/>
    <mergeCell ref="C131:C132"/>
    <mergeCell ref="B153:B154"/>
    <mergeCell ref="A129:A130"/>
    <mergeCell ref="E119:E120"/>
    <mergeCell ref="A79:A80"/>
    <mergeCell ref="E85:E86"/>
    <mergeCell ref="E105:E106"/>
    <mergeCell ref="E115:E116"/>
    <mergeCell ref="E87:E88"/>
    <mergeCell ref="E93:E94"/>
    <mergeCell ref="A83:A84"/>
    <mergeCell ref="G107:G108"/>
    <mergeCell ref="F131:F132"/>
    <mergeCell ref="F129:F130"/>
    <mergeCell ref="G133:G134"/>
    <mergeCell ref="F135:F136"/>
    <mergeCell ref="G135:G136"/>
    <mergeCell ref="E159:E160"/>
    <mergeCell ref="E129:E130"/>
    <mergeCell ref="E153:E154"/>
    <mergeCell ref="G159:G160"/>
    <mergeCell ref="E155:E156"/>
    <mergeCell ref="G155:G156"/>
    <mergeCell ref="E157:E158"/>
    <mergeCell ref="G157:G158"/>
    <mergeCell ref="F119:F120"/>
    <mergeCell ref="G117:G118"/>
    <mergeCell ref="G119:G120"/>
    <mergeCell ref="F109:F110"/>
    <mergeCell ref="G131:G132"/>
    <mergeCell ref="G129:G130"/>
    <mergeCell ref="G127:G128"/>
    <mergeCell ref="E151:E152"/>
    <mergeCell ref="E135:E136"/>
    <mergeCell ref="F145:F146"/>
    <mergeCell ref="F137:F138"/>
    <mergeCell ref="F121:F122"/>
    <mergeCell ref="E121:E122"/>
    <mergeCell ref="G137:G138"/>
    <mergeCell ref="G139:G140"/>
    <mergeCell ref="G143:G144"/>
    <mergeCell ref="G149:G150"/>
    <mergeCell ref="G121:G122"/>
    <mergeCell ref="G123:G124"/>
    <mergeCell ref="E127:E128"/>
    <mergeCell ref="F127:F128"/>
    <mergeCell ref="E141:E142"/>
    <mergeCell ref="F141:F142"/>
    <mergeCell ref="G141:G142"/>
    <mergeCell ref="E131:E132"/>
    <mergeCell ref="E147:E148"/>
    <mergeCell ref="E123:E124"/>
    <mergeCell ref="F123:F124"/>
    <mergeCell ref="E145:E146"/>
    <mergeCell ref="G183:G184"/>
    <mergeCell ref="G171:G172"/>
    <mergeCell ref="G222:G223"/>
    <mergeCell ref="F226:F227"/>
    <mergeCell ref="E201:E202"/>
    <mergeCell ref="F201:F202"/>
    <mergeCell ref="G201:G202"/>
    <mergeCell ref="E181:E182"/>
    <mergeCell ref="F179:F180"/>
    <mergeCell ref="E179:E180"/>
    <mergeCell ref="E173:E174"/>
    <mergeCell ref="E203:E204"/>
    <mergeCell ref="F203:F204"/>
    <mergeCell ref="G203:G204"/>
    <mergeCell ref="G226:G227"/>
    <mergeCell ref="E224:E225"/>
    <mergeCell ref="E222:E223"/>
    <mergeCell ref="G199:G200"/>
    <mergeCell ref="F211:F212"/>
    <mergeCell ref="G211:G212"/>
    <mergeCell ref="E226:E227"/>
    <mergeCell ref="G175:G176"/>
    <mergeCell ref="E199:E200"/>
    <mergeCell ref="E195:E196"/>
    <mergeCell ref="F165:F166"/>
    <mergeCell ref="A161:A162"/>
    <mergeCell ref="A157:A158"/>
    <mergeCell ref="A159:A160"/>
    <mergeCell ref="E165:E166"/>
    <mergeCell ref="E234:E235"/>
    <mergeCell ref="C222:C223"/>
    <mergeCell ref="A218:A219"/>
    <mergeCell ref="C226:C227"/>
    <mergeCell ref="A179:A180"/>
    <mergeCell ref="A181:A182"/>
    <mergeCell ref="A226:A227"/>
    <mergeCell ref="A232:A233"/>
    <mergeCell ref="A224:A225"/>
    <mergeCell ref="A203:A204"/>
    <mergeCell ref="B203:B204"/>
    <mergeCell ref="C224:C225"/>
    <mergeCell ref="B197:B198"/>
    <mergeCell ref="B224:B225"/>
    <mergeCell ref="E205:E206"/>
    <mergeCell ref="F209:F210"/>
    <mergeCell ref="C199:C200"/>
    <mergeCell ref="B199:B200"/>
    <mergeCell ref="A199:A200"/>
    <mergeCell ref="G195:G196"/>
    <mergeCell ref="F224:F225"/>
    <mergeCell ref="F292:F293"/>
    <mergeCell ref="F316:F317"/>
    <mergeCell ref="E320:E321"/>
    <mergeCell ref="F300:F301"/>
    <mergeCell ref="C290:C291"/>
    <mergeCell ref="E290:E291"/>
    <mergeCell ref="F290:F291"/>
    <mergeCell ref="F302:F303"/>
    <mergeCell ref="F314:F315"/>
    <mergeCell ref="F318:F319"/>
    <mergeCell ref="F262:F263"/>
    <mergeCell ref="E248:E249"/>
    <mergeCell ref="E288:E289"/>
    <mergeCell ref="C268:C269"/>
    <mergeCell ref="F274:F275"/>
    <mergeCell ref="C197:C198"/>
    <mergeCell ref="E258:E259"/>
    <mergeCell ref="E262:E263"/>
    <mergeCell ref="E264:E265"/>
    <mergeCell ref="F264:F265"/>
    <mergeCell ref="G280:G281"/>
    <mergeCell ref="E197:E198"/>
    <mergeCell ref="G179:G180"/>
    <mergeCell ref="G185:G186"/>
    <mergeCell ref="F181:F182"/>
    <mergeCell ref="G228:G229"/>
    <mergeCell ref="G230:G231"/>
    <mergeCell ref="F256:F257"/>
    <mergeCell ref="F254:F255"/>
    <mergeCell ref="E187:E188"/>
    <mergeCell ref="G187:G188"/>
    <mergeCell ref="E189:E190"/>
    <mergeCell ref="G189:G190"/>
    <mergeCell ref="E191:E192"/>
    <mergeCell ref="G191:G192"/>
    <mergeCell ref="F197:F198"/>
    <mergeCell ref="F222:F223"/>
    <mergeCell ref="E193:E194"/>
    <mergeCell ref="G234:G235"/>
    <mergeCell ref="F195:F196"/>
    <mergeCell ref="G193:G194"/>
    <mergeCell ref="E213:E214"/>
    <mergeCell ref="F213:F214"/>
    <mergeCell ref="G213:G214"/>
    <mergeCell ref="G224:G225"/>
    <mergeCell ref="G181:G182"/>
    <mergeCell ref="A286:A287"/>
    <mergeCell ref="B286:B287"/>
    <mergeCell ref="C286:C287"/>
    <mergeCell ref="E272:E273"/>
    <mergeCell ref="E280:E281"/>
    <mergeCell ref="A284:A285"/>
    <mergeCell ref="F272:F273"/>
    <mergeCell ref="A274:A275"/>
    <mergeCell ref="A272:A273"/>
    <mergeCell ref="A276:A277"/>
    <mergeCell ref="E286:E287"/>
    <mergeCell ref="C272:C273"/>
    <mergeCell ref="F284:F285"/>
    <mergeCell ref="E276:E277"/>
    <mergeCell ref="F286:F287"/>
    <mergeCell ref="E282:E283"/>
    <mergeCell ref="E284:E285"/>
    <mergeCell ref="C274:C275"/>
    <mergeCell ref="E274:E275"/>
    <mergeCell ref="G262:G263"/>
    <mergeCell ref="G236:G237"/>
    <mergeCell ref="G246:G247"/>
    <mergeCell ref="G254:G255"/>
    <mergeCell ref="G266:G267"/>
    <mergeCell ref="G268:G269"/>
    <mergeCell ref="G264:G265"/>
    <mergeCell ref="G282:G283"/>
    <mergeCell ref="F276:F277"/>
    <mergeCell ref="F258:F259"/>
    <mergeCell ref="F270:F271"/>
    <mergeCell ref="F248:F249"/>
    <mergeCell ref="F244:F245"/>
    <mergeCell ref="G258:G259"/>
    <mergeCell ref="G260:G261"/>
    <mergeCell ref="G274:G275"/>
    <mergeCell ref="G288:G289"/>
    <mergeCell ref="G290:G291"/>
    <mergeCell ref="G318:G319"/>
    <mergeCell ref="G316:G317"/>
    <mergeCell ref="G298:G299"/>
    <mergeCell ref="G300:G301"/>
    <mergeCell ref="G294:G295"/>
    <mergeCell ref="G326:G327"/>
    <mergeCell ref="B288:B289"/>
    <mergeCell ref="C288:C289"/>
    <mergeCell ref="C324:C325"/>
    <mergeCell ref="E324:E325"/>
    <mergeCell ref="G320:G321"/>
    <mergeCell ref="G322:G323"/>
    <mergeCell ref="G302:G303"/>
    <mergeCell ref="G292:G293"/>
    <mergeCell ref="F324:F325"/>
    <mergeCell ref="F322:F323"/>
    <mergeCell ref="E326:E327"/>
    <mergeCell ref="F326:F327"/>
    <mergeCell ref="G296:G297"/>
    <mergeCell ref="C326:C327"/>
    <mergeCell ref="B320:B321"/>
    <mergeCell ref="B318:B319"/>
    <mergeCell ref="A292:A293"/>
    <mergeCell ref="B316:B317"/>
    <mergeCell ref="B302:B303"/>
    <mergeCell ref="E300:E301"/>
    <mergeCell ref="B292:B293"/>
    <mergeCell ref="B300:B301"/>
    <mergeCell ref="E292:E293"/>
    <mergeCell ref="A300:A301"/>
    <mergeCell ref="A304:A305"/>
    <mergeCell ref="E296:E297"/>
    <mergeCell ref="E310:E311"/>
    <mergeCell ref="E312:E313"/>
    <mergeCell ref="E302:E303"/>
    <mergeCell ref="E316:E317"/>
    <mergeCell ref="E308:E309"/>
    <mergeCell ref="E306:E307"/>
    <mergeCell ref="B312:B313"/>
    <mergeCell ref="E294:E295"/>
    <mergeCell ref="A316:A317"/>
    <mergeCell ref="B304:B305"/>
    <mergeCell ref="E304:E305"/>
    <mergeCell ref="G330:G331"/>
    <mergeCell ref="G340:G341"/>
    <mergeCell ref="G342:G343"/>
    <mergeCell ref="F340:F341"/>
    <mergeCell ref="G456:G457"/>
    <mergeCell ref="G374:G375"/>
    <mergeCell ref="G454:G455"/>
    <mergeCell ref="G452:G453"/>
    <mergeCell ref="F378:F379"/>
    <mergeCell ref="G395:G396"/>
    <mergeCell ref="G378:G379"/>
    <mergeCell ref="F384:F385"/>
    <mergeCell ref="F447:F448"/>
    <mergeCell ref="G447:G448"/>
    <mergeCell ref="G439:G440"/>
    <mergeCell ref="F398:F399"/>
    <mergeCell ref="F404:F405"/>
    <mergeCell ref="G408:G409"/>
    <mergeCell ref="G449:G450"/>
    <mergeCell ref="F443:F444"/>
    <mergeCell ref="G445:G446"/>
    <mergeCell ref="F456:F457"/>
    <mergeCell ref="F358:F359"/>
    <mergeCell ref="G338:G339"/>
    <mergeCell ref="E416:E417"/>
    <mergeCell ref="F215:F216"/>
    <mergeCell ref="G215:G216"/>
    <mergeCell ref="A432:A433"/>
    <mergeCell ref="B432:B433"/>
    <mergeCell ref="C432:C433"/>
    <mergeCell ref="E432:E433"/>
    <mergeCell ref="F432:F433"/>
    <mergeCell ref="G272:G273"/>
    <mergeCell ref="G270:G271"/>
    <mergeCell ref="E395:F396"/>
    <mergeCell ref="E374:E375"/>
    <mergeCell ref="E314:E315"/>
    <mergeCell ref="G420:G421"/>
    <mergeCell ref="G406:G407"/>
    <mergeCell ref="G398:G399"/>
    <mergeCell ref="G404:G405"/>
    <mergeCell ref="G372:G373"/>
    <mergeCell ref="A290:A291"/>
    <mergeCell ref="F288:F289"/>
    <mergeCell ref="B290:B291"/>
    <mergeCell ref="A374:A375"/>
    <mergeCell ref="E318:E319"/>
    <mergeCell ref="G324:G325"/>
    <mergeCell ref="C443:C444"/>
    <mergeCell ref="B447:B448"/>
    <mergeCell ref="C447:C448"/>
    <mergeCell ref="A215:A216"/>
    <mergeCell ref="B215:B216"/>
    <mergeCell ref="C215:C216"/>
    <mergeCell ref="E215:E216"/>
    <mergeCell ref="A456:A457"/>
    <mergeCell ref="B456:B457"/>
    <mergeCell ref="E344:E345"/>
    <mergeCell ref="A302:A303"/>
    <mergeCell ref="C292:C293"/>
    <mergeCell ref="A308:A309"/>
    <mergeCell ref="B308:B309"/>
    <mergeCell ref="A306:A307"/>
    <mergeCell ref="B306:B307"/>
    <mergeCell ref="A310:A311"/>
    <mergeCell ref="B310:B311"/>
    <mergeCell ref="A314:A315"/>
    <mergeCell ref="A312:A313"/>
    <mergeCell ref="C456:C457"/>
    <mergeCell ref="E456:E457"/>
    <mergeCell ref="A443:A444"/>
    <mergeCell ref="E447:E448"/>
    <mergeCell ref="E452:E453"/>
    <mergeCell ref="A445:A446"/>
    <mergeCell ref="B445:B446"/>
    <mergeCell ref="C445:C446"/>
    <mergeCell ref="E445:E446"/>
    <mergeCell ref="F445:F446"/>
    <mergeCell ref="A454:A455"/>
    <mergeCell ref="B454:B455"/>
    <mergeCell ref="C454:C455"/>
    <mergeCell ref="E454:E455"/>
    <mergeCell ref="F454:F455"/>
    <mergeCell ref="A449:A450"/>
    <mergeCell ref="B449:B450"/>
    <mergeCell ref="C449:C450"/>
    <mergeCell ref="E449:E450"/>
    <mergeCell ref="F449:F450"/>
    <mergeCell ref="A447:A448"/>
    <mergeCell ref="F356:F357"/>
    <mergeCell ref="B342:B343"/>
    <mergeCell ref="C340:C341"/>
    <mergeCell ref="A346:A347"/>
    <mergeCell ref="E346:E347"/>
    <mergeCell ref="A336:A337"/>
    <mergeCell ref="A344:A345"/>
    <mergeCell ref="E340:E341"/>
    <mergeCell ref="E342:E343"/>
    <mergeCell ref="C338:C339"/>
    <mergeCell ref="A342:A343"/>
    <mergeCell ref="A356:A357"/>
    <mergeCell ref="B330:B331"/>
    <mergeCell ref="B324:B325"/>
    <mergeCell ref="A332:A333"/>
    <mergeCell ref="B332:B333"/>
    <mergeCell ref="C332:C333"/>
    <mergeCell ref="E332:E333"/>
    <mergeCell ref="C328:C329"/>
    <mergeCell ref="E328:E329"/>
    <mergeCell ref="A326:A327"/>
    <mergeCell ref="A348:A349"/>
    <mergeCell ref="B348:B349"/>
    <mergeCell ref="A334:A335"/>
    <mergeCell ref="B340:B341"/>
    <mergeCell ref="B334:B335"/>
    <mergeCell ref="C334:C335"/>
    <mergeCell ref="A320:A321"/>
    <mergeCell ref="A318:A319"/>
    <mergeCell ref="A322:A323"/>
    <mergeCell ref="F320:F321"/>
    <mergeCell ref="B322:B323"/>
    <mergeCell ref="C322:C323"/>
    <mergeCell ref="E322:E323"/>
    <mergeCell ref="F382:F383"/>
    <mergeCell ref="E384:E385"/>
    <mergeCell ref="A328:A329"/>
    <mergeCell ref="B328:B329"/>
    <mergeCell ref="A330:A331"/>
    <mergeCell ref="C330:C331"/>
    <mergeCell ref="F342:F343"/>
    <mergeCell ref="E358:E359"/>
    <mergeCell ref="E334:E335"/>
    <mergeCell ref="A338:A339"/>
    <mergeCell ref="B338:B339"/>
    <mergeCell ref="E368:E369"/>
    <mergeCell ref="E370:E371"/>
    <mergeCell ref="E362:E363"/>
    <mergeCell ref="E380:E381"/>
    <mergeCell ref="F380:F381"/>
    <mergeCell ref="A378:A379"/>
    <mergeCell ref="B358:B359"/>
    <mergeCell ref="F328:F329"/>
    <mergeCell ref="E422:E423"/>
    <mergeCell ref="F422:F423"/>
    <mergeCell ref="G422:G423"/>
    <mergeCell ref="A388:A389"/>
    <mergeCell ref="B388:B389"/>
    <mergeCell ref="E388:E389"/>
    <mergeCell ref="E386:E387"/>
    <mergeCell ref="B408:B409"/>
    <mergeCell ref="B410:B411"/>
    <mergeCell ref="B412:B413"/>
    <mergeCell ref="A386:A387"/>
    <mergeCell ref="B386:B387"/>
    <mergeCell ref="A404:A405"/>
    <mergeCell ref="E418:E419"/>
    <mergeCell ref="F418:F419"/>
    <mergeCell ref="G418:G419"/>
    <mergeCell ref="A368:A369"/>
    <mergeCell ref="A366:A367"/>
    <mergeCell ref="E354:E355"/>
    <mergeCell ref="E356:E357"/>
    <mergeCell ref="E352:E353"/>
    <mergeCell ref="A370:A371"/>
    <mergeCell ref="E400:E401"/>
    <mergeCell ref="A402:A403"/>
    <mergeCell ref="B402:B403"/>
    <mergeCell ref="C402:C403"/>
    <mergeCell ref="D402:D403"/>
    <mergeCell ref="E402:E403"/>
    <mergeCell ref="F402:F403"/>
    <mergeCell ref="G402:G403"/>
    <mergeCell ref="C378:C379"/>
    <mergeCell ref="E392:E393"/>
  </mergeCells>
  <printOptions horizontalCentered="1"/>
  <pageMargins left="0.39370078740157483" right="0.23622047244094491" top="0.31496062992125984" bottom="0.19685039370078741" header="0.15748031496062992" footer="0.31496062992125984"/>
  <pageSetup paperSize="9" scale="49" fitToWidth="7" fitToHeight="1000" orientation="landscape" r:id="rId1"/>
  <rowBreaks count="1" manualBreakCount="1">
    <brk id="17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заг</vt:lpstr>
      <vt:lpstr>заг!Заголовки_для_друку</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2024-09-10T13:17:12Z</cp:lastPrinted>
  <dcterms:created xsi:type="dcterms:W3CDTF">2016-01-19T07:58:56Z</dcterms:created>
  <dcterms:modified xsi:type="dcterms:W3CDTF">2024-11-26T08:46:38Z</dcterms:modified>
</cp:coreProperties>
</file>