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5\2025-РІЧНИЙ ПЛАН ЗАКУПІВЕЛЬ ДЕПАРТАМЕНТУ ІТ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2" i="6" l="1"/>
  <c r="D149" i="6"/>
  <c r="D144" i="6"/>
  <c r="D133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<sst xmlns="http://schemas.openxmlformats.org/spreadsheetml/2006/main" count="442" uniqueCount="289">
  <si>
    <r>
      <rPr>
        <b/>
        <sz val="16"/>
        <color indexed="8"/>
        <rFont val="Times New Roman"/>
        <charset val="204"/>
      </rP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>)</t>
    </r>
  </si>
  <si>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</si>
  <si>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</si>
  <si>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</si>
  <si>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</si>
  <si>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</si>
  <si>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</si>
  <si>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</si>
  <si>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</si>
  <si>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</si>
  <si>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</si>
  <si>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</si>
  <si>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</si>
  <si>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</si>
  <si>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</si>
  <si>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</si>
  <si>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</si>
  <si>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</si>
  <si>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</si>
  <si>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</si>
  <si>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</si>
  <si>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</si>
  <si>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</si>
  <si>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</si>
  <si>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</si>
  <si>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</si>
  <si>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</si>
  <si>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</si>
  <si>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</si>
  <si>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</si>
  <si>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</si>
  <si>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</si>
  <si>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</si>
  <si>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</si>
  <si>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</si>
  <si>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</si>
  <si>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</si>
  <si>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</si>
  <si>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</si>
  <si>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</si>
  <si>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</si>
  <si>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</si>
  <si>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</si>
  <si>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</si>
  <si>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</si>
  <si>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</si>
  <si>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</si>
  <si>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</si>
  <si>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</si>
  <si>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</si>
  <si>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</si>
  <si>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</si>
  <si>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</si>
  <si>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</si>
  <si>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</si>
  <si>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</si>
  <si>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</si>
  <si>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</si>
  <si>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</si>
  <si>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</si>
  <si>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 xml:space="preserve">грн. (одинадцять  мільйонів  шістдесят сім  тисяч сімсот шістнадцять гривень 50 коп.)                          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</si>
  <si>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</si>
  <si>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</si>
  <si>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</si>
  <si>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</si>
  <si>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</si>
  <si>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</si>
  <si>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</si>
  <si>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</si>
  <si>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</si>
  <si>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</si>
  <si>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</si>
  <si>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</si>
  <si>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</si>
  <si>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</si>
  <si>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</si>
  <si>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</si>
  <si>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</si>
  <si>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</si>
  <si>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</si>
  <si>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</si>
  <si>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</si>
  <si>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</si>
  <si>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</si>
  <si>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</si>
  <si>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</si>
  <si>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</si>
  <si>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</si>
  <si>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</si>
  <si>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</si>
  <si>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</si>
  <si>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</si>
  <si>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</si>
  <si>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</si>
  <si>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</si>
  <si>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</si>
  <si>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</si>
  <si>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</si>
  <si>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</si>
  <si>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</si>
  <si>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</si>
  <si>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</si>
  <si>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</si>
  <si>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</si>
  <si>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</si>
  <si>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</si>
  <si>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</si>
  <si>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</si>
  <si>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</si>
  <si>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</si>
  <si>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</si>
  <si>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</si>
  <si>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</si>
  <si>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</si>
  <si>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</si>
  <si>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</si>
  <si>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</si>
  <si>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</si>
  <si>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</si>
  <si>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</si>
  <si>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</si>
  <si>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</si>
  <si>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</si>
  <si>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</si>
  <si>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</si>
  <si>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</si>
  <si>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</si>
  <si>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</si>
  <si>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</si>
  <si>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</si>
  <si>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 xml:space="preserve"> УСС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</si>
  <si>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</si>
  <si>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</si>
  <si>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</si>
  <si>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</si>
  <si>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</si>
  <si>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</si>
  <si>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</si>
  <si>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</si>
  <si>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</si>
  <si>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</si>
  <si>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</si>
  <si>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</si>
  <si>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</si>
  <si>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</si>
  <si>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</si>
  <si>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</si>
  <si>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t>Ліцензії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(Ліцензії на право користування інформаційно-аналітичною платформою LIGA360))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</si>
  <si>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</si>
  <si>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</si>
  <si>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</si>
  <si>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</si>
  <si>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</si>
  <si>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</si>
  <si>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</si>
  <si>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</si>
  <si>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</si>
  <si>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</si>
  <si>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</si>
  <si>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</si>
  <si>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</si>
  <si>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</si>
  <si>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</si>
  <si>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</si>
  <si>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</si>
  <si>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</si>
  <si>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</si>
  <si>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</si>
  <si>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</si>
  <si>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</si>
  <si>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</si>
  <si>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</si>
  <si>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</si>
  <si>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</si>
  <si>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</si>
  <si>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</si>
  <si>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</si>
  <si>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</si>
  <si>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</si>
  <si>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</si>
  <si>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</si>
  <si>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</si>
  <si>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</si>
  <si>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</si>
  <si>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</si>
  <si>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</si>
  <si>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</si>
  <si>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</si>
  <si>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</si>
  <si>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</si>
  <si>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</si>
  <si>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</si>
  <si>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</si>
  <si>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</si>
  <si>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</si>
  <si>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</si>
  <si>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</si>
  <si>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</si>
  <si>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</si>
  <si>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</si>
  <si>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</si>
  <si>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</si>
  <si>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</si>
  <si>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</si>
  <si>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</si>
  <si>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</si>
  <si>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</si>
  <si>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</si>
  <si>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</si>
  <si>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</si>
  <si>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</si>
  <si>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</si>
  <si>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</si>
  <si>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</si>
  <si>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</si>
  <si>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</si>
  <si>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</si>
  <si>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</si>
  <si>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</si>
  <si>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</si>
  <si>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</si>
  <si>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</si>
  <si>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</si>
  <si>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</si>
  <si>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</si>
  <si>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</si>
  <si>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</si>
  <si>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</si>
  <si>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</si>
  <si>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</si>
  <si>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</si>
  <si>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</si>
  <si>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</si>
  <si>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</si>
  <si>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</si>
  <si>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</si>
  <si>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</si>
  <si>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t>Постачання конкурентних ліцензій на програмне забезпечення «Система електронного документообігу АСКОД (АСКОД Корпоративний, АСКОД WEB)» за кодом ДК 021:2015  72260000-5 -Послуги, пов'язані з програмним забезпеченням (ДК 021:2015  72260000-5 -Послуги, пов'язані з програмним забезпеченням (Постачання конкурентних ліцензій на програмне забезпечення «Система електронного документообігу АСКОД (АСКОД Корпоративний, АСКОД WEB))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</si>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</sst>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49" fontId="3" fillId="0" borderId="5" xfId="0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top" wrapText="1"/>
    </xf>
    <xf numFmtId="4" fontId="17" fillId="0" borderId="0" xfId="0" applyNumberFormat="1" applyFont="1"/>
    <xf numFmtId="0" fontId="15" fillId="0" borderId="1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left" vertical="top" wrapText="1"/>
    </xf>
    <xf numFmtId="0" fontId="17" fillId="0" borderId="0" xfId="0" applyFont="1"/>
    <xf numFmtId="0" fontId="6" fillId="5" borderId="10" xfId="0" applyFont="1" applyFill="1" applyBorder="1" applyAlignment="1">
      <alignment horizontal="left" vertical="top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" fontId="11" fillId="5" borderId="23" xfId="0" applyNumberFormat="1" applyFont="1" applyFill="1" applyBorder="1" applyAlignment="1">
      <alignment horizontal="center" vertical="top" wrapText="1"/>
    </xf>
    <xf numFmtId="49" fontId="8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49" fontId="18" fillId="5" borderId="13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top" wrapText="1"/>
    </xf>
    <xf numFmtId="49" fontId="8" fillId="5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horizontal="center" vertical="top" wrapText="1"/>
    </xf>
    <xf numFmtId="4" fontId="11" fillId="7" borderId="23" xfId="0" applyNumberFormat="1" applyFont="1" applyFill="1" applyBorder="1" applyAlignment="1">
      <alignment horizontal="center" vertical="top" wrapText="1"/>
    </xf>
    <xf numFmtId="0" fontId="12" fillId="7" borderId="24" xfId="0" applyFont="1" applyFill="1" applyBorder="1" applyAlignment="1">
      <alignment horizontal="center" vertical="top" wrapText="1"/>
    </xf>
    <xf numFmtId="0" fontId="8" fillId="7" borderId="16" xfId="0" applyFont="1" applyFill="1" applyBorder="1" applyAlignment="1">
      <alignment vertical="top" wrapText="1"/>
    </xf>
    <xf numFmtId="4" fontId="19" fillId="7" borderId="23" xfId="0" applyNumberFormat="1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vertical="top" wrapText="1"/>
    </xf>
    <xf numFmtId="0" fontId="6" fillId="7" borderId="3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0" fontId="20" fillId="8" borderId="33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vertical="top" wrapText="1"/>
    </xf>
    <xf numFmtId="0" fontId="20" fillId="8" borderId="34" xfId="0" applyFont="1" applyFill="1" applyBorder="1" applyAlignment="1">
      <alignment vertical="top" wrapText="1"/>
    </xf>
    <xf numFmtId="4" fontId="21" fillId="0" borderId="0" xfId="0" applyNumberFormat="1" applyFont="1"/>
    <xf numFmtId="0" fontId="6" fillId="2" borderId="17" xfId="0" applyFont="1" applyFill="1" applyBorder="1" applyAlignment="1">
      <alignment vertical="top" wrapText="1"/>
    </xf>
    <xf numFmtId="49" fontId="23" fillId="2" borderId="17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2" borderId="13" xfId="0" applyFont="1" applyFill="1" applyBorder="1" applyAlignment="1">
      <alignment vertical="top" wrapText="1"/>
    </xf>
    <xf numFmtId="49" fontId="18" fillId="2" borderId="1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top" wrapText="1"/>
    </xf>
    <xf numFmtId="4" fontId="11" fillId="9" borderId="23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vertical="top" wrapText="1"/>
    </xf>
    <xf numFmtId="4" fontId="11" fillId="7" borderId="2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4" fontId="11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49" fontId="6" fillId="2" borderId="14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vertical="top" wrapText="1"/>
    </xf>
    <xf numFmtId="0" fontId="24" fillId="7" borderId="17" xfId="0" applyFont="1" applyFill="1" applyBorder="1" applyAlignment="1">
      <alignment horizontal="center" vertical="center" wrapText="1"/>
    </xf>
    <xf numFmtId="4" fontId="14" fillId="9" borderId="13" xfId="0" applyNumberFormat="1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vertical="top" wrapText="1"/>
    </xf>
    <xf numFmtId="0" fontId="24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top" wrapText="1"/>
    </xf>
    <xf numFmtId="0" fontId="24" fillId="7" borderId="10" xfId="0" applyFont="1" applyFill="1" applyBorder="1" applyAlignment="1">
      <alignment horizontal="center" vertical="center" wrapText="1"/>
    </xf>
    <xf numFmtId="4" fontId="14" fillId="7" borderId="11" xfId="0" applyNumberFormat="1" applyFont="1" applyFill="1" applyBorder="1" applyAlignment="1">
      <alignment horizontal="center" vertical="top" wrapText="1"/>
    </xf>
    <xf numFmtId="4" fontId="25" fillId="9" borderId="13" xfId="0" applyNumberFormat="1" applyFont="1" applyFill="1" applyBorder="1" applyAlignment="1">
      <alignment horizontal="center" vertical="top" wrapText="1"/>
    </xf>
    <xf numFmtId="4" fontId="14" fillId="7" borderId="13" xfId="0" applyNumberFormat="1" applyFont="1" applyFill="1" applyBorder="1" applyAlignment="1">
      <alignment horizontal="center" vertical="top" wrapText="1"/>
    </xf>
    <xf numFmtId="0" fontId="24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24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top" wrapText="1"/>
    </xf>
    <xf numFmtId="0" fontId="13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0" fontId="13" fillId="4" borderId="13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4" fontId="14" fillId="2" borderId="11" xfId="0" applyNumberFormat="1" applyFont="1" applyFill="1" applyBorder="1" applyAlignment="1">
      <alignment horizontal="center" vertical="justify" wrapText="1"/>
    </xf>
    <xf numFmtId="0" fontId="26" fillId="2" borderId="3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vertical="top" wrapText="1"/>
    </xf>
    <xf numFmtId="0" fontId="28" fillId="2" borderId="0" xfId="0" applyFont="1" applyFill="1" applyAlignment="1">
      <alignment wrapText="1"/>
    </xf>
    <xf numFmtId="0" fontId="13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4" fontId="29" fillId="0" borderId="0" xfId="0" applyNumberFormat="1" applyFont="1"/>
    <xf numFmtId="4" fontId="30" fillId="0" borderId="0" xfId="0" applyNumberFormat="1" applyFont="1"/>
    <xf numFmtId="4" fontId="31" fillId="0" borderId="0" xfId="0" applyNumberFormat="1" applyFont="1"/>
    <xf numFmtId="0" fontId="32" fillId="0" borderId="0" xfId="0" applyFont="1"/>
    <xf numFmtId="4" fontId="0" fillId="2" borderId="0" xfId="0" applyNumberFormat="1" applyFill="1"/>
    <xf numFmtId="0" fontId="1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vertical="center" wrapText="1"/>
    </xf>
    <xf numFmtId="49" fontId="34" fillId="2" borderId="14" xfId="0" applyNumberFormat="1" applyFont="1" applyFill="1" applyBorder="1" applyAlignment="1">
      <alignment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49" fontId="33" fillId="2" borderId="14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top" wrapText="1"/>
    </xf>
    <xf numFmtId="0" fontId="24" fillId="4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0" fontId="12" fillId="2" borderId="24" xfId="0" applyFont="1" applyFill="1" applyBorder="1" applyAlignment="1">
      <alignment horizontal="center" vertical="top" wrapText="1"/>
    </xf>
    <xf numFmtId="4" fontId="19" fillId="2" borderId="23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vertical="top" wrapText="1"/>
    </xf>
    <xf numFmtId="0" fontId="24" fillId="4" borderId="17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top" wrapText="1"/>
    </xf>
    <xf numFmtId="4" fontId="19" fillId="0" borderId="11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center" vertical="justify" wrapText="1"/>
    </xf>
    <xf numFmtId="0" fontId="9" fillId="0" borderId="12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vertical="center" wrapText="1"/>
    </xf>
    <xf numFmtId="0" fontId="20" fillId="8" borderId="24" xfId="0" applyFont="1" applyFill="1" applyBorder="1" applyAlignment="1">
      <alignment vertical="top" wrapText="1"/>
    </xf>
    <xf numFmtId="4" fontId="3" fillId="8" borderId="24" xfId="0" applyNumberFormat="1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vertical="top" wrapText="1"/>
    </xf>
    <xf numFmtId="4" fontId="37" fillId="0" borderId="0" xfId="0" applyNumberFormat="1" applyFont="1"/>
    <xf numFmtId="0" fontId="6" fillId="2" borderId="13" xfId="0" applyFont="1" applyFill="1" applyBorder="1" applyAlignment="1">
      <alignment horizontal="center" vertical="top" wrapText="1"/>
    </xf>
    <xf numFmtId="0" fontId="8" fillId="7" borderId="42" xfId="0" applyFont="1" applyFill="1" applyBorder="1" applyAlignment="1">
      <alignment horizontal="left" vertical="center" wrapText="1"/>
    </xf>
    <xf numFmtId="4" fontId="14" fillId="7" borderId="18" xfId="0" applyNumberFormat="1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38" fillId="7" borderId="11" xfId="0" applyFont="1" applyFill="1" applyBorder="1" applyAlignment="1">
      <alignment horizontal="center" vertical="top" wrapText="1"/>
    </xf>
    <xf numFmtId="0" fontId="38" fillId="7" borderId="23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35" fillId="7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20" fillId="8" borderId="11" xfId="0" applyFont="1" applyFill="1" applyBorder="1" applyAlignment="1">
      <alignment vertical="top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vertical="top" wrapText="1"/>
    </xf>
    <xf numFmtId="4" fontId="39" fillId="0" borderId="0" xfId="0" applyNumberFormat="1" applyFont="1"/>
    <xf numFmtId="4" fontId="19" fillId="0" borderId="11" xfId="0" applyNumberFormat="1" applyFont="1" applyFill="1" applyBorder="1" applyAlignment="1">
      <alignment horizontal="center" vertical="center" wrapText="1"/>
    </xf>
    <xf numFmtId="4" fontId="37" fillId="4" borderId="0" xfId="0" applyNumberFormat="1" applyFont="1" applyFill="1"/>
    <xf numFmtId="0" fontId="27" fillId="2" borderId="11" xfId="0" applyFont="1" applyFill="1" applyBorder="1" applyAlignment="1">
      <alignment horizontal="center" vertical="top" wrapText="1"/>
    </xf>
    <xf numFmtId="4" fontId="39" fillId="4" borderId="0" xfId="0" applyNumberFormat="1" applyFont="1" applyFill="1"/>
    <xf numFmtId="4" fontId="19" fillId="11" borderId="11" xfId="0" applyNumberFormat="1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vertical="center" wrapText="1"/>
    </xf>
    <xf numFmtId="0" fontId="40" fillId="12" borderId="11" xfId="0" applyFont="1" applyFill="1" applyBorder="1" applyAlignment="1">
      <alignment vertical="center" wrapText="1"/>
    </xf>
    <xf numFmtId="0" fontId="41" fillId="12" borderId="11" xfId="0" applyFont="1" applyFill="1" applyBorder="1" applyAlignment="1">
      <alignment vertical="top" wrapText="1"/>
    </xf>
    <xf numFmtId="4" fontId="42" fillId="12" borderId="11" xfId="0" applyNumberFormat="1" applyFont="1" applyFill="1" applyBorder="1" applyAlignment="1">
      <alignment horizontal="center" vertical="center" wrapText="1"/>
    </xf>
    <xf numFmtId="4" fontId="43" fillId="12" borderId="11" xfId="0" applyNumberFormat="1" applyFont="1" applyFill="1" applyBorder="1" applyAlignment="1">
      <alignment vertical="top" wrapText="1"/>
    </xf>
    <xf numFmtId="0" fontId="41" fillId="12" borderId="43" xfId="0" applyFont="1" applyFill="1" applyBorder="1" applyAlignment="1">
      <alignment vertical="top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5" fillId="0" borderId="45" xfId="0" applyFont="1" applyBorder="1" applyAlignment="1">
      <alignment vertical="center" wrapText="1"/>
    </xf>
    <xf numFmtId="0" fontId="45" fillId="0" borderId="46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4" fontId="47" fillId="0" borderId="0" xfId="0" applyNumberFormat="1" applyFont="1"/>
    <xf numFmtId="4" fontId="48" fillId="0" borderId="0" xfId="0" applyNumberFormat="1" applyFont="1"/>
    <xf numFmtId="4" fontId="49" fillId="0" borderId="0" xfId="0" applyNumberFormat="1" applyFont="1"/>
    <xf numFmtId="4" fontId="50" fillId="0" borderId="0" xfId="0" applyNumberFormat="1" applyFont="1"/>
    <xf numFmtId="0" fontId="5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right" vertical="center" wrapText="1"/>
    </xf>
    <xf numFmtId="0" fontId="46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9" fillId="2" borderId="11" xfId="0" applyNumberFormat="1" applyFont="1" applyFill="1" applyBorder="1" applyAlignment="1">
      <alignment horizontal="left" vertical="top" wrapText="1"/>
    </xf>
    <xf numFmtId="0" fontId="9" fillId="0" borderId="16" xfId="0" applyNumberFormat="1" applyFont="1" applyFill="1" applyBorder="1" applyAlignment="1">
      <alignment horizontal="left" vertical="top" wrapText="1"/>
    </xf>
    <xf numFmtId="0" fontId="9" fillId="0" borderId="20" xfId="0" applyNumberFormat="1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7" borderId="28" xfId="0" applyNumberFormat="1" applyFont="1" applyFill="1" applyBorder="1" applyAlignment="1">
      <alignment horizontal="left" vertical="top" wrapText="1"/>
    </xf>
    <xf numFmtId="0" fontId="8" fillId="7" borderId="26" xfId="0" applyNumberFormat="1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8" fillId="7" borderId="26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8" fillId="0" borderId="22" xfId="0" applyNumberFormat="1" applyFont="1" applyFill="1" applyBorder="1" applyAlignment="1">
      <alignment horizontal="left" vertical="top" wrapText="1"/>
    </xf>
    <xf numFmtId="0" fontId="8" fillId="0" borderId="20" xfId="0" applyNumberFormat="1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9" fillId="2" borderId="22" xfId="0" applyNumberFormat="1" applyFont="1" applyFill="1" applyBorder="1" applyAlignment="1">
      <alignment horizontal="left" vertical="top" wrapText="1"/>
    </xf>
    <xf numFmtId="0" fontId="9" fillId="2" borderId="20" xfId="0" applyNumberFormat="1" applyFont="1" applyFill="1" applyBorder="1" applyAlignment="1">
      <alignment horizontal="left" vertical="top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20" xfId="0" applyNumberFormat="1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 wrapText="1"/>
    </xf>
    <xf numFmtId="0" fontId="36" fillId="0" borderId="22" xfId="0" applyNumberFormat="1" applyFont="1" applyFill="1" applyBorder="1" applyAlignment="1">
      <alignment horizontal="left" vertical="top" wrapText="1"/>
    </xf>
    <xf numFmtId="0" fontId="36" fillId="0" borderId="20" xfId="0" applyNumberFormat="1" applyFont="1" applyFill="1" applyBorder="1" applyAlignment="1">
      <alignment horizontal="left" vertical="top" wrapText="1"/>
    </xf>
    <xf numFmtId="0" fontId="9" fillId="0" borderId="22" xfId="0" applyNumberFormat="1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>
      <alignment horizontal="left" vertical="top" wrapText="1"/>
    </xf>
    <xf numFmtId="0" fontId="9" fillId="0" borderId="13" xfId="0" applyNumberFormat="1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2" borderId="22" xfId="0" applyNumberFormat="1" applyFont="1" applyFill="1" applyBorder="1" applyAlignment="1">
      <alignment horizontal="lef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8" fillId="7" borderId="16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45" fillId="0" borderId="4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13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7" borderId="25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>
      <alignment horizontal="center" vertical="center" wrapText="1"/>
    </xf>
    <xf numFmtId="49" fontId="8" fillId="7" borderId="14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8" fillId="7" borderId="27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7" borderId="12" xfId="0" applyNumberFormat="1" applyFont="1" applyFill="1" applyBorder="1" applyAlignment="1">
      <alignment horizontal="left" vertical="center" wrapText="1"/>
    </xf>
    <xf numFmtId="49" fontId="8" fillId="7" borderId="14" xfId="0" applyNumberFormat="1" applyFont="1" applyFill="1" applyBorder="1" applyAlignment="1">
      <alignment horizontal="left" vertical="center" wrapText="1"/>
    </xf>
    <xf numFmtId="49" fontId="8" fillId="7" borderId="19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view="pageBreakPreview" topLeftCell="A15" zoomScale="90" zoomScaleNormal="100" workbookViewId="0">
      <selection activeCell="C27" sqref="C27:C28"/>
    </sheetView>
  </sheetViews>
  <sheetFormatPr defaultColWidth="9"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9" ht="78.75" customHeight="1">
      <c r="A1" s="233" t="s">
        <v>0</v>
      </c>
      <c r="B1" s="234"/>
      <c r="C1" s="234"/>
      <c r="D1" s="234"/>
      <c r="E1" s="234"/>
      <c r="F1" s="234"/>
      <c r="G1" s="235"/>
    </row>
    <row r="2" spans="1:9" ht="20.25">
      <c r="A2" s="236" t="s">
        <v>1</v>
      </c>
      <c r="B2" s="237"/>
      <c r="C2" s="237"/>
      <c r="D2" s="237"/>
      <c r="E2" s="237"/>
      <c r="F2" s="237"/>
      <c r="G2" s="4"/>
    </row>
    <row r="3" spans="1:9" ht="18.75">
      <c r="A3" s="238" t="s">
        <v>2</v>
      </c>
      <c r="B3" s="239"/>
      <c r="C3" s="239"/>
      <c r="D3" s="239"/>
      <c r="E3" s="239"/>
      <c r="F3" s="239"/>
      <c r="G3" s="240"/>
    </row>
    <row r="4" spans="1:9" ht="18.75">
      <c r="A4" s="5"/>
      <c r="B4" s="239" t="s">
        <v>3</v>
      </c>
      <c r="C4" s="239"/>
      <c r="D4" s="239"/>
      <c r="E4" s="239"/>
      <c r="F4" s="6"/>
      <c r="G4" s="7"/>
    </row>
    <row r="5" spans="1:9" ht="19.5">
      <c r="A5" s="241" t="s">
        <v>4</v>
      </c>
      <c r="B5" s="242"/>
      <c r="C5" s="242"/>
      <c r="D5" s="242"/>
      <c r="E5" s="242"/>
      <c r="F5" s="242"/>
      <c r="G5" s="243"/>
      <c r="H5" s="8"/>
    </row>
    <row r="6" spans="1:9" ht="81.75" customHeight="1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2" t="s">
        <v>11</v>
      </c>
    </row>
    <row r="7" spans="1:9" ht="19.5" customHeight="1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9" ht="27" customHeight="1">
      <c r="A8" s="251" t="s">
        <v>12</v>
      </c>
      <c r="B8" s="301" t="s">
        <v>13</v>
      </c>
      <c r="C8" s="321" t="s">
        <v>14</v>
      </c>
      <c r="D8" s="16">
        <f>2209000+14000</f>
        <v>2223000</v>
      </c>
      <c r="E8" s="347" t="s">
        <v>15</v>
      </c>
      <c r="F8" s="373" t="s">
        <v>16</v>
      </c>
      <c r="G8" s="388" t="s">
        <v>17</v>
      </c>
    </row>
    <row r="9" spans="1:9" ht="63.75" customHeight="1">
      <c r="A9" s="251"/>
      <c r="B9" s="302"/>
      <c r="C9" s="322"/>
      <c r="D9" s="20" t="s">
        <v>18</v>
      </c>
      <c r="E9" s="347"/>
      <c r="F9" s="373"/>
      <c r="G9" s="389"/>
    </row>
    <row r="10" spans="1:9" ht="45" customHeight="1">
      <c r="A10" s="252" t="s">
        <v>19</v>
      </c>
      <c r="B10" s="301" t="s">
        <v>20</v>
      </c>
      <c r="C10" s="323">
        <v>2210</v>
      </c>
      <c r="D10" s="22">
        <f>140000+1500+5250+16400+6000+5000+20000+3000+1200+5000+8750+8750</f>
        <v>220850</v>
      </c>
      <c r="E10" s="17" t="s">
        <v>21</v>
      </c>
      <c r="F10" s="364" t="s">
        <v>22</v>
      </c>
      <c r="G10" s="388" t="s">
        <v>17</v>
      </c>
    </row>
    <row r="11" spans="1:9" ht="45" customHeight="1">
      <c r="A11" s="252"/>
      <c r="B11" s="302"/>
      <c r="C11" s="324"/>
      <c r="D11" s="24" t="s">
        <v>23</v>
      </c>
      <c r="E11" s="25" t="s">
        <v>24</v>
      </c>
      <c r="F11" s="365"/>
      <c r="G11" s="389"/>
    </row>
    <row r="12" spans="1:9" ht="45" customHeight="1">
      <c r="A12" s="253" t="s">
        <v>25</v>
      </c>
      <c r="B12" s="303" t="s">
        <v>26</v>
      </c>
      <c r="C12" s="325">
        <v>2210</v>
      </c>
      <c r="D12" s="16">
        <f>800+1050+1000+5600+400+500+5400</f>
        <v>14750</v>
      </c>
      <c r="E12" s="18" t="s">
        <v>27</v>
      </c>
      <c r="F12" s="364" t="s">
        <v>22</v>
      </c>
      <c r="G12" s="390" t="s">
        <v>28</v>
      </c>
      <c r="I12" s="1"/>
    </row>
    <row r="13" spans="1:9" ht="32.25" customHeight="1">
      <c r="A13" s="253"/>
      <c r="B13" s="304"/>
      <c r="C13" s="326"/>
      <c r="D13" s="27" t="s">
        <v>29</v>
      </c>
      <c r="E13" s="18"/>
      <c r="F13" s="365"/>
      <c r="G13" s="391"/>
    </row>
    <row r="14" spans="1:9" ht="48.75" customHeight="1">
      <c r="A14" s="254" t="s">
        <v>30</v>
      </c>
      <c r="B14" s="28" t="s">
        <v>31</v>
      </c>
      <c r="C14" s="29">
        <v>2210</v>
      </c>
      <c r="D14" s="30">
        <v>4500</v>
      </c>
      <c r="E14" s="348" t="s">
        <v>27</v>
      </c>
      <c r="F14" s="31" t="s">
        <v>22</v>
      </c>
      <c r="G14" s="32" t="s">
        <v>17</v>
      </c>
      <c r="H14" s="33"/>
    </row>
    <row r="15" spans="1:9" ht="50.25" customHeight="1">
      <c r="A15" s="255"/>
      <c r="B15" s="34"/>
      <c r="C15" s="35"/>
      <c r="D15" s="36" t="s">
        <v>32</v>
      </c>
      <c r="E15" s="349"/>
      <c r="F15" s="26"/>
      <c r="G15" s="37"/>
      <c r="H15" s="38"/>
    </row>
    <row r="16" spans="1:9" ht="37.5" hidden="1" customHeight="1">
      <c r="A16" s="256" t="s">
        <v>33</v>
      </c>
      <c r="B16" s="39" t="s">
        <v>13</v>
      </c>
      <c r="C16" s="40" t="s">
        <v>14</v>
      </c>
      <c r="D16" s="41">
        <v>0</v>
      </c>
      <c r="E16" s="350" t="s">
        <v>15</v>
      </c>
      <c r="F16" s="364" t="s">
        <v>16</v>
      </c>
      <c r="G16" s="42" t="s">
        <v>17</v>
      </c>
      <c r="H16" s="38"/>
    </row>
    <row r="17" spans="1:11" ht="37.5" hidden="1" customHeight="1">
      <c r="A17" s="257"/>
      <c r="B17" s="43"/>
      <c r="C17" s="44"/>
      <c r="D17" s="45" t="s">
        <v>34</v>
      </c>
      <c r="E17" s="351"/>
      <c r="F17" s="365"/>
      <c r="G17" s="46"/>
      <c r="H17" s="38"/>
    </row>
    <row r="18" spans="1:11" ht="49.5" hidden="1" customHeight="1">
      <c r="A18" s="258" t="s">
        <v>35</v>
      </c>
      <c r="B18" s="47" t="s">
        <v>36</v>
      </c>
      <c r="C18" s="327">
        <v>2210</v>
      </c>
      <c r="D18" s="48">
        <v>0</v>
      </c>
      <c r="E18" s="352" t="s">
        <v>37</v>
      </c>
      <c r="F18" s="374" t="s">
        <v>38</v>
      </c>
      <c r="G18" s="392" t="s">
        <v>39</v>
      </c>
    </row>
    <row r="19" spans="1:11" ht="49.5" hidden="1" customHeight="1">
      <c r="A19" s="259"/>
      <c r="B19" s="50"/>
      <c r="C19" s="328"/>
      <c r="D19" s="51" t="s">
        <v>40</v>
      </c>
      <c r="E19" s="353"/>
      <c r="F19" s="375"/>
      <c r="G19" s="393"/>
    </row>
    <row r="20" spans="1:11" ht="33" hidden="1" customHeight="1">
      <c r="A20" s="260" t="s">
        <v>41</v>
      </c>
      <c r="B20" s="305"/>
      <c r="C20" s="329">
        <v>2210</v>
      </c>
      <c r="D20" s="52">
        <v>0</v>
      </c>
      <c r="E20" s="354" t="s">
        <v>42</v>
      </c>
      <c r="F20" s="376" t="s">
        <v>43</v>
      </c>
      <c r="G20" s="394" t="s">
        <v>44</v>
      </c>
      <c r="I20" s="72"/>
    </row>
    <row r="21" spans="1:11" ht="40.5" hidden="1" customHeight="1">
      <c r="A21" s="261"/>
      <c r="B21" s="306"/>
      <c r="C21" s="330"/>
      <c r="D21" s="53" t="s">
        <v>45</v>
      </c>
      <c r="E21" s="339"/>
      <c r="F21" s="377"/>
      <c r="G21" s="395"/>
      <c r="I21" s="119"/>
    </row>
    <row r="22" spans="1:11" ht="34.5" hidden="1" customHeight="1">
      <c r="A22" s="54" t="s">
        <v>46</v>
      </c>
      <c r="B22" s="306"/>
      <c r="C22" s="330"/>
      <c r="D22" s="55">
        <v>0</v>
      </c>
      <c r="E22" s="339"/>
      <c r="F22" s="377"/>
      <c r="G22" s="395"/>
    </row>
    <row r="23" spans="1:11" ht="42" hidden="1" customHeight="1">
      <c r="A23" s="56"/>
      <c r="B23" s="57"/>
      <c r="C23" s="58"/>
      <c r="D23" s="59" t="s">
        <v>47</v>
      </c>
      <c r="E23" s="340"/>
      <c r="F23" s="378"/>
      <c r="G23" s="396"/>
    </row>
    <row r="24" spans="1:11" ht="29.25" customHeight="1">
      <c r="A24" s="60" t="s">
        <v>48</v>
      </c>
      <c r="B24" s="61"/>
      <c r="C24" s="62"/>
      <c r="D24" s="63">
        <f>D8+D10+D12+D14</f>
        <v>2463100</v>
      </c>
      <c r="E24" s="64"/>
      <c r="F24" s="64"/>
      <c r="G24" s="65"/>
      <c r="H24" s="66"/>
      <c r="I24" s="120"/>
      <c r="J24" s="121"/>
      <c r="K24" s="122"/>
    </row>
    <row r="25" spans="1:11" ht="39" customHeight="1">
      <c r="A25" s="262" t="s">
        <v>49</v>
      </c>
      <c r="B25" s="67" t="s">
        <v>50</v>
      </c>
      <c r="C25" s="68" t="s">
        <v>51</v>
      </c>
      <c r="D25" s="69">
        <v>915000</v>
      </c>
      <c r="E25" s="343" t="s">
        <v>27</v>
      </c>
      <c r="F25" s="71" t="s">
        <v>52</v>
      </c>
      <c r="G25" s="397" t="s">
        <v>53</v>
      </c>
      <c r="H25" s="72"/>
    </row>
    <row r="26" spans="1:11" ht="62.25" customHeight="1">
      <c r="A26" s="263"/>
      <c r="B26" s="73"/>
      <c r="C26" s="74"/>
      <c r="D26" s="75" t="s">
        <v>54</v>
      </c>
      <c r="E26" s="344"/>
      <c r="F26" s="71"/>
      <c r="G26" s="398"/>
    </row>
    <row r="27" spans="1:11" ht="57.75" customHeight="1">
      <c r="A27" s="264" t="s">
        <v>55</v>
      </c>
      <c r="B27" s="77" t="s">
        <v>56</v>
      </c>
      <c r="C27" s="331">
        <v>2240</v>
      </c>
      <c r="D27" s="78">
        <f>9269599-1290277</f>
        <v>7979322</v>
      </c>
      <c r="E27" s="355" t="s">
        <v>57</v>
      </c>
      <c r="F27" s="355" t="s">
        <v>58</v>
      </c>
      <c r="G27" s="394" t="s">
        <v>59</v>
      </c>
    </row>
    <row r="28" spans="1:11" ht="39.75" customHeight="1">
      <c r="A28" s="265"/>
      <c r="B28" s="79"/>
      <c r="C28" s="332"/>
      <c r="D28" s="53" t="s">
        <v>60</v>
      </c>
      <c r="E28" s="356"/>
      <c r="F28" s="356"/>
      <c r="G28" s="399"/>
    </row>
    <row r="29" spans="1:11" ht="45" customHeight="1">
      <c r="A29" s="264" t="s">
        <v>61</v>
      </c>
      <c r="B29" s="77" t="s">
        <v>56</v>
      </c>
      <c r="C29" s="331">
        <v>2240</v>
      </c>
      <c r="D29" s="80">
        <v>1290277</v>
      </c>
      <c r="E29" s="355" t="s">
        <v>57</v>
      </c>
      <c r="F29" s="355" t="s">
        <v>62</v>
      </c>
      <c r="G29" s="394" t="s">
        <v>63</v>
      </c>
    </row>
    <row r="30" spans="1:11" ht="43.5" customHeight="1">
      <c r="A30" s="265"/>
      <c r="B30" s="79"/>
      <c r="C30" s="332"/>
      <c r="D30" s="53" t="s">
        <v>60</v>
      </c>
      <c r="E30" s="356"/>
      <c r="F30" s="356"/>
      <c r="G30" s="399"/>
    </row>
    <row r="31" spans="1:11" ht="42" customHeight="1">
      <c r="A31" s="264" t="s">
        <v>64</v>
      </c>
      <c r="B31" s="77" t="s">
        <v>56</v>
      </c>
      <c r="C31" s="331">
        <v>2240</v>
      </c>
      <c r="D31" s="80">
        <f>8674965-1068309.2</f>
        <v>7606655.7999999998</v>
      </c>
      <c r="E31" s="355" t="s">
        <v>57</v>
      </c>
      <c r="F31" s="355" t="s">
        <v>65</v>
      </c>
      <c r="G31" s="394" t="s">
        <v>66</v>
      </c>
      <c r="J31" s="72"/>
    </row>
    <row r="32" spans="1:11" ht="58.5" customHeight="1">
      <c r="A32" s="265"/>
      <c r="B32" s="79"/>
      <c r="C32" s="332"/>
      <c r="D32" s="53" t="s">
        <v>60</v>
      </c>
      <c r="E32" s="356"/>
      <c r="F32" s="356"/>
      <c r="G32" s="399"/>
    </row>
    <row r="33" spans="1:10" ht="42" customHeight="1">
      <c r="A33" s="264" t="s">
        <v>67</v>
      </c>
      <c r="B33" s="77" t="s">
        <v>56</v>
      </c>
      <c r="C33" s="331">
        <v>2240</v>
      </c>
      <c r="D33" s="80">
        <v>1068309.2</v>
      </c>
      <c r="E33" s="355" t="s">
        <v>57</v>
      </c>
      <c r="F33" s="355" t="s">
        <v>62</v>
      </c>
      <c r="G33" s="394" t="s">
        <v>63</v>
      </c>
    </row>
    <row r="34" spans="1:10" ht="41.25" customHeight="1">
      <c r="A34" s="265"/>
      <c r="B34" s="79"/>
      <c r="C34" s="332"/>
      <c r="D34" s="53" t="s">
        <v>60</v>
      </c>
      <c r="E34" s="356"/>
      <c r="F34" s="356"/>
      <c r="G34" s="399"/>
    </row>
    <row r="35" spans="1:10" ht="68.25" customHeight="1">
      <c r="A35" s="266" t="s">
        <v>68</v>
      </c>
      <c r="B35" s="81" t="s">
        <v>50</v>
      </c>
      <c r="C35" s="323">
        <v>2240</v>
      </c>
      <c r="D35" s="82">
        <v>815000</v>
      </c>
      <c r="E35" s="343" t="s">
        <v>27</v>
      </c>
      <c r="F35" s="343" t="s">
        <v>22</v>
      </c>
      <c r="G35" s="19" t="s">
        <v>28</v>
      </c>
    </row>
    <row r="36" spans="1:10" ht="27.75" customHeight="1">
      <c r="A36" s="267"/>
      <c r="B36" s="83"/>
      <c r="C36" s="324"/>
      <c r="D36" s="20" t="s">
        <v>69</v>
      </c>
      <c r="E36" s="344"/>
      <c r="F36" s="344"/>
      <c r="G36" s="84" t="s">
        <v>70</v>
      </c>
    </row>
    <row r="37" spans="1:10" s="1" customFormat="1" ht="39" customHeight="1">
      <c r="A37" s="266" t="s">
        <v>71</v>
      </c>
      <c r="B37" s="301" t="s">
        <v>72</v>
      </c>
      <c r="C37" s="323">
        <v>2240</v>
      </c>
      <c r="D37" s="85">
        <f>21200+28600</f>
        <v>49800</v>
      </c>
      <c r="E37" s="343" t="s">
        <v>73</v>
      </c>
      <c r="F37" s="343" t="s">
        <v>22</v>
      </c>
      <c r="G37" s="400" t="s">
        <v>74</v>
      </c>
    </row>
    <row r="38" spans="1:10" s="1" customFormat="1" ht="48.75" customHeight="1">
      <c r="A38" s="267"/>
      <c r="B38" s="302"/>
      <c r="C38" s="324"/>
      <c r="D38" s="75" t="s">
        <v>75</v>
      </c>
      <c r="E38" s="344"/>
      <c r="F38" s="344"/>
      <c r="G38" s="401"/>
      <c r="J38" s="123"/>
    </row>
    <row r="39" spans="1:10" ht="48" customHeight="1">
      <c r="A39" s="266" t="s">
        <v>76</v>
      </c>
      <c r="B39" s="301" t="s">
        <v>77</v>
      </c>
      <c r="C39" s="323">
        <v>2240</v>
      </c>
      <c r="D39" s="16">
        <v>576</v>
      </c>
      <c r="E39" s="343" t="s">
        <v>73</v>
      </c>
      <c r="F39" s="343" t="s">
        <v>22</v>
      </c>
      <c r="G39" s="388" t="s">
        <v>78</v>
      </c>
    </row>
    <row r="40" spans="1:10" ht="23.25" customHeight="1">
      <c r="A40" s="267"/>
      <c r="B40" s="302"/>
      <c r="C40" s="324"/>
      <c r="D40" s="86" t="s">
        <v>79</v>
      </c>
      <c r="E40" s="344"/>
      <c r="F40" s="344"/>
      <c r="G40" s="389"/>
    </row>
    <row r="41" spans="1:10" ht="47.25" customHeight="1">
      <c r="A41" s="268" t="s">
        <v>80</v>
      </c>
      <c r="B41" s="87" t="s">
        <v>81</v>
      </c>
      <c r="C41" s="88">
        <v>2240</v>
      </c>
      <c r="D41" s="89">
        <f>3545600-100400</f>
        <v>3445200</v>
      </c>
      <c r="E41" s="340" t="s">
        <v>82</v>
      </c>
      <c r="F41" s="339" t="s">
        <v>65</v>
      </c>
      <c r="G41" s="402" t="s">
        <v>83</v>
      </c>
    </row>
    <row r="42" spans="1:10" ht="38.25" customHeight="1">
      <c r="A42" s="269"/>
      <c r="B42" s="90"/>
      <c r="C42" s="91"/>
      <c r="D42" s="92" t="s">
        <v>84</v>
      </c>
      <c r="E42" s="357"/>
      <c r="F42" s="340"/>
      <c r="G42" s="403"/>
    </row>
    <row r="43" spans="1:10" ht="43.5" customHeight="1">
      <c r="A43" s="264" t="s">
        <v>85</v>
      </c>
      <c r="B43" s="77" t="s">
        <v>86</v>
      </c>
      <c r="C43" s="93">
        <v>2240</v>
      </c>
      <c r="D43" s="94">
        <f>100400+100000</f>
        <v>200400</v>
      </c>
      <c r="E43" s="355" t="s">
        <v>87</v>
      </c>
      <c r="F43" s="355" t="s">
        <v>62</v>
      </c>
      <c r="G43" s="404" t="s">
        <v>88</v>
      </c>
    </row>
    <row r="44" spans="1:10" ht="49.5" customHeight="1">
      <c r="A44" s="270"/>
      <c r="B44" s="90"/>
      <c r="C44" s="91"/>
      <c r="D44" s="92" t="s">
        <v>89</v>
      </c>
      <c r="E44" s="340"/>
      <c r="F44" s="340"/>
      <c r="G44" s="396"/>
      <c r="I44" s="72"/>
    </row>
    <row r="45" spans="1:10" ht="41.25" customHeight="1">
      <c r="A45" s="268" t="s">
        <v>90</v>
      </c>
      <c r="B45" s="87" t="s">
        <v>81</v>
      </c>
      <c r="C45" s="88">
        <v>2240</v>
      </c>
      <c r="D45" s="95">
        <f>3566217-51717</f>
        <v>3514500</v>
      </c>
      <c r="E45" s="340" t="s">
        <v>82</v>
      </c>
      <c r="F45" s="339" t="s">
        <v>65</v>
      </c>
      <c r="G45" s="404" t="s">
        <v>91</v>
      </c>
    </row>
    <row r="46" spans="1:10" ht="39" customHeight="1">
      <c r="A46" s="269"/>
      <c r="B46" s="90"/>
      <c r="C46" s="91"/>
      <c r="D46" s="92" t="s">
        <v>92</v>
      </c>
      <c r="E46" s="357"/>
      <c r="F46" s="340"/>
      <c r="G46" s="396"/>
    </row>
    <row r="47" spans="1:10" ht="27" customHeight="1">
      <c r="A47" s="268" t="s">
        <v>93</v>
      </c>
      <c r="B47" s="87" t="s">
        <v>81</v>
      </c>
      <c r="C47" s="88">
        <v>2240</v>
      </c>
      <c r="D47" s="96">
        <v>51717</v>
      </c>
      <c r="E47" s="340" t="s">
        <v>87</v>
      </c>
      <c r="F47" s="339" t="s">
        <v>62</v>
      </c>
      <c r="G47" s="404" t="s">
        <v>94</v>
      </c>
    </row>
    <row r="48" spans="1:10" ht="42" customHeight="1">
      <c r="A48" s="269"/>
      <c r="B48" s="90"/>
      <c r="C48" s="91"/>
      <c r="D48" s="92" t="s">
        <v>95</v>
      </c>
      <c r="E48" s="357"/>
      <c r="F48" s="340"/>
      <c r="G48" s="396"/>
      <c r="I48" s="72"/>
      <c r="J48" s="72"/>
    </row>
    <row r="49" spans="1:8" ht="56.25" customHeight="1">
      <c r="A49" s="266" t="s">
        <v>96</v>
      </c>
      <c r="B49" s="67" t="s">
        <v>97</v>
      </c>
      <c r="C49" s="97">
        <v>2240</v>
      </c>
      <c r="D49" s="22">
        <v>325200</v>
      </c>
      <c r="E49" s="344" t="s">
        <v>82</v>
      </c>
      <c r="F49" s="98" t="s">
        <v>98</v>
      </c>
      <c r="G49" s="388" t="s">
        <v>99</v>
      </c>
    </row>
    <row r="50" spans="1:8" ht="26.25" customHeight="1">
      <c r="A50" s="267"/>
      <c r="B50" s="83"/>
      <c r="C50" s="99"/>
      <c r="D50" s="86" t="s">
        <v>100</v>
      </c>
      <c r="E50" s="347"/>
      <c r="F50" s="100"/>
      <c r="G50" s="389"/>
    </row>
    <row r="51" spans="1:8" ht="42" customHeight="1">
      <c r="A51" s="271" t="s">
        <v>101</v>
      </c>
      <c r="B51" s="81" t="s">
        <v>102</v>
      </c>
      <c r="C51" s="101">
        <v>2240</v>
      </c>
      <c r="D51" s="102">
        <f>119748</f>
        <v>119748</v>
      </c>
      <c r="E51" s="103" t="s">
        <v>82</v>
      </c>
      <c r="F51" s="371" t="s">
        <v>98</v>
      </c>
      <c r="G51" s="405" t="s">
        <v>17</v>
      </c>
    </row>
    <row r="52" spans="1:8" ht="38.25" customHeight="1">
      <c r="A52" s="267"/>
      <c r="B52" s="83"/>
      <c r="C52" s="104"/>
      <c r="D52" s="86" t="s">
        <v>103</v>
      </c>
      <c r="E52" s="76"/>
      <c r="F52" s="344"/>
      <c r="G52" s="389"/>
    </row>
    <row r="53" spans="1:8" ht="38.25" customHeight="1">
      <c r="A53" s="271" t="s">
        <v>101</v>
      </c>
      <c r="B53" s="81" t="s">
        <v>102</v>
      </c>
      <c r="C53" s="101">
        <v>2240</v>
      </c>
      <c r="D53" s="102">
        <f>119748</f>
        <v>119748</v>
      </c>
      <c r="E53" s="103" t="s">
        <v>82</v>
      </c>
      <c r="F53" s="371" t="s">
        <v>104</v>
      </c>
      <c r="G53" s="405" t="s">
        <v>17</v>
      </c>
    </row>
    <row r="54" spans="1:8" ht="38.25" customHeight="1">
      <c r="A54" s="267"/>
      <c r="B54" s="83"/>
      <c r="C54" s="104"/>
      <c r="D54" s="86" t="s">
        <v>103</v>
      </c>
      <c r="E54" s="76"/>
      <c r="F54" s="344"/>
      <c r="G54" s="389"/>
    </row>
    <row r="55" spans="1:8" ht="36" customHeight="1">
      <c r="A55" s="272" t="s">
        <v>105</v>
      </c>
      <c r="B55" s="105" t="s">
        <v>106</v>
      </c>
      <c r="C55" s="333">
        <v>2240</v>
      </c>
      <c r="D55" s="22">
        <v>673500</v>
      </c>
      <c r="E55" s="343" t="s">
        <v>107</v>
      </c>
      <c r="F55" s="343" t="s">
        <v>104</v>
      </c>
      <c r="G55" s="406" t="s">
        <v>108</v>
      </c>
    </row>
    <row r="56" spans="1:8" ht="25.5" customHeight="1">
      <c r="A56" s="273"/>
      <c r="B56" s="107"/>
      <c r="C56" s="334"/>
      <c r="D56" s="109" t="s">
        <v>109</v>
      </c>
      <c r="E56" s="344"/>
      <c r="F56" s="344"/>
      <c r="G56" s="407"/>
      <c r="H56" s="38"/>
    </row>
    <row r="57" spans="1:8" ht="52.5" customHeight="1">
      <c r="A57" s="266" t="s">
        <v>110</v>
      </c>
      <c r="B57" s="110" t="s">
        <v>111</v>
      </c>
      <c r="C57" s="106">
        <v>2240</v>
      </c>
      <c r="D57" s="111">
        <v>3351915</v>
      </c>
      <c r="E57" s="344" t="s">
        <v>112</v>
      </c>
      <c r="F57" s="379" t="s">
        <v>113</v>
      </c>
      <c r="G57" s="408" t="s">
        <v>114</v>
      </c>
    </row>
    <row r="58" spans="1:8" ht="41.25" customHeight="1">
      <c r="A58" s="267"/>
      <c r="B58" s="107"/>
      <c r="C58" s="108"/>
      <c r="D58" s="112" t="s">
        <v>115</v>
      </c>
      <c r="E58" s="347"/>
      <c r="F58" s="363"/>
      <c r="G58" s="409"/>
      <c r="H58" s="38"/>
    </row>
    <row r="59" spans="1:8" ht="28.5" customHeight="1">
      <c r="A59" s="274" t="s">
        <v>116</v>
      </c>
      <c r="B59" s="81" t="s">
        <v>111</v>
      </c>
      <c r="C59" s="335">
        <v>2240</v>
      </c>
      <c r="D59" s="113">
        <v>476280</v>
      </c>
      <c r="E59" s="344" t="s">
        <v>112</v>
      </c>
      <c r="F59" s="379" t="s">
        <v>113</v>
      </c>
      <c r="G59" s="343" t="s">
        <v>117</v>
      </c>
      <c r="H59" s="38"/>
    </row>
    <row r="60" spans="1:8" ht="54.75" customHeight="1">
      <c r="A60" s="275"/>
      <c r="B60" s="114"/>
      <c r="C60" s="336"/>
      <c r="D60" s="20" t="s">
        <v>118</v>
      </c>
      <c r="E60" s="347"/>
      <c r="F60" s="363"/>
      <c r="G60" s="344"/>
      <c r="H60" s="38"/>
    </row>
    <row r="61" spans="1:8" ht="51" customHeight="1">
      <c r="A61" s="274" t="s">
        <v>119</v>
      </c>
      <c r="B61" s="115" t="s">
        <v>120</v>
      </c>
      <c r="C61" s="323">
        <v>2240</v>
      </c>
      <c r="D61" s="113">
        <v>243900</v>
      </c>
      <c r="E61" s="344" t="s">
        <v>112</v>
      </c>
      <c r="F61" s="362" t="s">
        <v>113</v>
      </c>
      <c r="G61" s="343" t="s">
        <v>121</v>
      </c>
      <c r="H61" s="38"/>
    </row>
    <row r="62" spans="1:8" ht="34.5" customHeight="1">
      <c r="A62" s="275"/>
      <c r="B62" s="114"/>
      <c r="C62" s="324"/>
      <c r="D62" s="20" t="s">
        <v>122</v>
      </c>
      <c r="E62" s="347"/>
      <c r="F62" s="363"/>
      <c r="G62" s="344"/>
      <c r="H62" s="38"/>
    </row>
    <row r="63" spans="1:8" ht="31.5" customHeight="1">
      <c r="A63" s="276" t="s">
        <v>123</v>
      </c>
      <c r="B63" s="116" t="s">
        <v>124</v>
      </c>
      <c r="C63" s="117">
        <v>2240</v>
      </c>
      <c r="D63" s="113">
        <v>660000</v>
      </c>
      <c r="E63" s="344" t="s">
        <v>125</v>
      </c>
      <c r="F63" s="362" t="s">
        <v>113</v>
      </c>
      <c r="G63" s="343" t="s">
        <v>126</v>
      </c>
      <c r="H63" s="38"/>
    </row>
    <row r="64" spans="1:8" ht="48" customHeight="1">
      <c r="A64" s="276"/>
      <c r="B64" s="118"/>
      <c r="C64" s="23"/>
      <c r="D64" s="20" t="s">
        <v>127</v>
      </c>
      <c r="E64" s="347"/>
      <c r="F64" s="363"/>
      <c r="G64" s="344"/>
      <c r="H64" s="38"/>
    </row>
    <row r="65" spans="1:7" s="2" customFormat="1" ht="44.25" customHeight="1">
      <c r="A65" s="277" t="s">
        <v>128</v>
      </c>
      <c r="B65" s="307" t="s">
        <v>129</v>
      </c>
      <c r="C65" s="327">
        <v>2240</v>
      </c>
      <c r="D65" s="85">
        <v>6372</v>
      </c>
      <c r="E65" s="352" t="s">
        <v>130</v>
      </c>
      <c r="F65" s="343" t="s">
        <v>131</v>
      </c>
      <c r="G65" s="410" t="s">
        <v>132</v>
      </c>
    </row>
    <row r="66" spans="1:7" s="2" customFormat="1" ht="26.25" customHeight="1">
      <c r="A66" s="278"/>
      <c r="B66" s="308"/>
      <c r="C66" s="337"/>
      <c r="D66" s="112" t="s">
        <v>133</v>
      </c>
      <c r="E66" s="358"/>
      <c r="F66" s="344"/>
      <c r="G66" s="411"/>
    </row>
    <row r="67" spans="1:7" ht="48" hidden="1" customHeight="1">
      <c r="A67" s="266" t="s">
        <v>134</v>
      </c>
      <c r="B67" s="81" t="s">
        <v>135</v>
      </c>
      <c r="C67" s="101">
        <v>2240</v>
      </c>
      <c r="D67" s="102">
        <f>1225372-1225372</f>
        <v>0</v>
      </c>
      <c r="E67" s="359" t="s">
        <v>136</v>
      </c>
      <c r="F67" s="380" t="s">
        <v>98</v>
      </c>
      <c r="G67" s="126" t="s">
        <v>132</v>
      </c>
    </row>
    <row r="68" spans="1:7" ht="45.75" hidden="1" customHeight="1">
      <c r="A68" s="267"/>
      <c r="B68" s="83"/>
      <c r="C68" s="99"/>
      <c r="D68" s="75" t="s">
        <v>137</v>
      </c>
      <c r="E68" s="360"/>
      <c r="F68" s="381"/>
      <c r="G68" s="127" t="s">
        <v>138</v>
      </c>
    </row>
    <row r="69" spans="1:7" ht="45.75" hidden="1" customHeight="1">
      <c r="A69" s="266" t="s">
        <v>139</v>
      </c>
      <c r="B69" s="81" t="s">
        <v>140</v>
      </c>
      <c r="C69" s="101">
        <v>2240</v>
      </c>
      <c r="D69" s="102">
        <v>0</v>
      </c>
      <c r="E69" s="359" t="s">
        <v>141</v>
      </c>
      <c r="F69" s="380" t="s">
        <v>104</v>
      </c>
      <c r="G69" s="126" t="s">
        <v>114</v>
      </c>
    </row>
    <row r="70" spans="1:7" ht="45.75" hidden="1" customHeight="1">
      <c r="A70" s="267"/>
      <c r="B70" s="83"/>
      <c r="C70" s="99"/>
      <c r="D70" s="75" t="s">
        <v>142</v>
      </c>
      <c r="E70" s="360"/>
      <c r="F70" s="381"/>
      <c r="G70" s="127"/>
    </row>
    <row r="71" spans="1:7" ht="45.75" customHeight="1">
      <c r="A71" s="266" t="s">
        <v>143</v>
      </c>
      <c r="B71" s="81" t="s">
        <v>144</v>
      </c>
      <c r="C71" s="21">
        <v>2240</v>
      </c>
      <c r="D71" s="102">
        <v>122880</v>
      </c>
      <c r="E71" s="343" t="s">
        <v>27</v>
      </c>
      <c r="F71" s="343" t="s">
        <v>98</v>
      </c>
      <c r="G71" s="126" t="s">
        <v>28</v>
      </c>
    </row>
    <row r="72" spans="1:7" ht="75" customHeight="1">
      <c r="A72" s="267"/>
      <c r="B72" s="83"/>
      <c r="C72" s="23"/>
      <c r="D72" s="75" t="s">
        <v>145</v>
      </c>
      <c r="E72" s="360"/>
      <c r="F72" s="344"/>
      <c r="G72" s="128" t="s">
        <v>146</v>
      </c>
    </row>
    <row r="73" spans="1:7" ht="48" customHeight="1">
      <c r="A73" s="266" t="s">
        <v>147</v>
      </c>
      <c r="B73" s="81" t="s">
        <v>144</v>
      </c>
      <c r="C73" s="129">
        <v>2240</v>
      </c>
      <c r="D73" s="102">
        <v>1500000</v>
      </c>
      <c r="E73" s="71" t="s">
        <v>148</v>
      </c>
      <c r="F73" s="71" t="s">
        <v>52</v>
      </c>
      <c r="G73" s="130" t="s">
        <v>114</v>
      </c>
    </row>
    <row r="74" spans="1:7" ht="42" customHeight="1">
      <c r="A74" s="267"/>
      <c r="B74" s="83"/>
      <c r="C74" s="99"/>
      <c r="D74" s="75" t="s">
        <v>149</v>
      </c>
      <c r="E74" s="131"/>
      <c r="F74" s="132"/>
      <c r="G74" s="133"/>
    </row>
    <row r="75" spans="1:7" ht="94.5" customHeight="1">
      <c r="A75" s="134" t="s">
        <v>150</v>
      </c>
      <c r="B75" s="67" t="s">
        <v>151</v>
      </c>
      <c r="C75" s="117">
        <v>2240</v>
      </c>
      <c r="D75" s="102">
        <v>1368000</v>
      </c>
      <c r="E75" s="343" t="s">
        <v>27</v>
      </c>
      <c r="F75" s="71" t="s">
        <v>22</v>
      </c>
      <c r="G75" s="412" t="s">
        <v>152</v>
      </c>
    </row>
    <row r="76" spans="1:7" ht="34.5" customHeight="1">
      <c r="A76" s="134"/>
      <c r="B76" s="67"/>
      <c r="C76" s="99"/>
      <c r="D76" s="75" t="s">
        <v>153</v>
      </c>
      <c r="E76" s="344"/>
      <c r="F76" s="132"/>
      <c r="G76" s="413"/>
    </row>
    <row r="77" spans="1:7" ht="54" hidden="1" customHeight="1">
      <c r="A77" s="266" t="s">
        <v>154</v>
      </c>
      <c r="B77" s="110" t="s">
        <v>155</v>
      </c>
      <c r="C77" s="135">
        <v>2240</v>
      </c>
      <c r="D77" s="102">
        <v>0</v>
      </c>
      <c r="E77" s="136" t="s">
        <v>156</v>
      </c>
      <c r="F77" s="137" t="s">
        <v>52</v>
      </c>
      <c r="G77" s="138" t="s">
        <v>157</v>
      </c>
    </row>
    <row r="78" spans="1:7" ht="33" hidden="1" customHeight="1">
      <c r="A78" s="267"/>
      <c r="B78" s="139"/>
      <c r="C78" s="135"/>
      <c r="D78" s="109" t="s">
        <v>158</v>
      </c>
      <c r="E78" s="140" t="s">
        <v>24</v>
      </c>
      <c r="F78" s="141"/>
      <c r="G78" s="142"/>
    </row>
    <row r="79" spans="1:7" ht="42.75" customHeight="1">
      <c r="A79" s="272" t="s">
        <v>159</v>
      </c>
      <c r="B79" s="81" t="s">
        <v>160</v>
      </c>
      <c r="C79" s="323">
        <v>2240</v>
      </c>
      <c r="D79" s="113">
        <f>4494154-3154</f>
        <v>4491000</v>
      </c>
      <c r="E79" s="343" t="s">
        <v>107</v>
      </c>
      <c r="F79" s="362" t="s">
        <v>161</v>
      </c>
      <c r="G79" s="143" t="s">
        <v>162</v>
      </c>
    </row>
    <row r="80" spans="1:7" ht="38.25" customHeight="1">
      <c r="A80" s="273"/>
      <c r="B80" s="114"/>
      <c r="C80" s="324"/>
      <c r="D80" s="20" t="s">
        <v>163</v>
      </c>
      <c r="E80" s="344"/>
      <c r="F80" s="363"/>
      <c r="G80" s="144"/>
    </row>
    <row r="81" spans="1:8" s="3" customFormat="1" ht="45" customHeight="1">
      <c r="A81" s="266" t="s">
        <v>164</v>
      </c>
      <c r="B81" s="81" t="s">
        <v>165</v>
      </c>
      <c r="C81" s="323">
        <v>2240</v>
      </c>
      <c r="D81" s="113">
        <f>3000000</f>
        <v>3000000</v>
      </c>
      <c r="E81" s="343" t="s">
        <v>107</v>
      </c>
      <c r="F81" s="362" t="s">
        <v>22</v>
      </c>
      <c r="G81" s="143" t="s">
        <v>17</v>
      </c>
    </row>
    <row r="82" spans="1:8" s="3" customFormat="1" ht="69.75" customHeight="1">
      <c r="A82" s="267"/>
      <c r="B82" s="114"/>
      <c r="C82" s="324"/>
      <c r="D82" s="20" t="s">
        <v>166</v>
      </c>
      <c r="E82" s="344"/>
      <c r="F82" s="363"/>
      <c r="G82" s="144"/>
    </row>
    <row r="83" spans="1:8" s="3" customFormat="1" ht="46.5" customHeight="1">
      <c r="A83" s="266" t="s">
        <v>167</v>
      </c>
      <c r="B83" s="81" t="s">
        <v>168</v>
      </c>
      <c r="C83" s="323">
        <v>2240</v>
      </c>
      <c r="D83" s="82">
        <v>3000000</v>
      </c>
      <c r="E83" s="343" t="s">
        <v>57</v>
      </c>
      <c r="F83" s="343" t="s">
        <v>98</v>
      </c>
      <c r="G83" s="405" t="s">
        <v>17</v>
      </c>
    </row>
    <row r="84" spans="1:8" s="3" customFormat="1" ht="46.5" customHeight="1">
      <c r="A84" s="279"/>
      <c r="B84" s="145"/>
      <c r="C84" s="338"/>
      <c r="D84" s="146" t="s">
        <v>169</v>
      </c>
      <c r="E84" s="361"/>
      <c r="F84" s="361"/>
      <c r="G84" s="414"/>
    </row>
    <row r="85" spans="1:8" s="3" customFormat="1" ht="32.25" customHeight="1">
      <c r="A85" s="271" t="s">
        <v>170</v>
      </c>
      <c r="B85" s="115" t="s">
        <v>171</v>
      </c>
      <c r="C85" s="101">
        <v>2240</v>
      </c>
      <c r="D85" s="147">
        <v>2361600</v>
      </c>
      <c r="E85" s="103" t="s">
        <v>82</v>
      </c>
      <c r="F85" s="371" t="s">
        <v>22</v>
      </c>
      <c r="G85" s="405" t="s">
        <v>172</v>
      </c>
    </row>
    <row r="86" spans="1:8" s="3" customFormat="1" ht="47.25" customHeight="1">
      <c r="A86" s="267"/>
      <c r="B86" s="83"/>
      <c r="C86" s="104"/>
      <c r="D86" s="86" t="s">
        <v>173</v>
      </c>
      <c r="E86" s="76"/>
      <c r="F86" s="344"/>
      <c r="G86" s="389"/>
    </row>
    <row r="87" spans="1:8" s="3" customFormat="1" ht="46.5" customHeight="1">
      <c r="A87" s="266" t="s">
        <v>174</v>
      </c>
      <c r="B87" s="148" t="s">
        <v>175</v>
      </c>
      <c r="C87" s="97">
        <v>2240</v>
      </c>
      <c r="D87" s="22">
        <v>22000</v>
      </c>
      <c r="E87" s="344" t="s">
        <v>82</v>
      </c>
      <c r="F87" s="70" t="s">
        <v>38</v>
      </c>
      <c r="G87" s="388" t="s">
        <v>176</v>
      </c>
    </row>
    <row r="88" spans="1:8" s="3" customFormat="1" ht="26.25" customHeight="1">
      <c r="A88" s="267"/>
      <c r="B88" s="83"/>
      <c r="C88" s="99"/>
      <c r="D88" s="86" t="s">
        <v>177</v>
      </c>
      <c r="E88" s="347"/>
      <c r="F88" s="100"/>
      <c r="G88" s="389"/>
    </row>
    <row r="89" spans="1:8" s="3" customFormat="1" ht="59.25" customHeight="1">
      <c r="A89" s="266" t="s">
        <v>178</v>
      </c>
      <c r="B89" s="81" t="s">
        <v>179</v>
      </c>
      <c r="C89" s="335">
        <v>2240</v>
      </c>
      <c r="D89" s="22">
        <v>65000</v>
      </c>
      <c r="E89" s="362" t="s">
        <v>27</v>
      </c>
      <c r="F89" s="362" t="s">
        <v>38</v>
      </c>
      <c r="G89" s="415" t="s">
        <v>180</v>
      </c>
    </row>
    <row r="90" spans="1:8" s="3" customFormat="1" ht="31.5" customHeight="1">
      <c r="A90" s="267"/>
      <c r="B90" s="83"/>
      <c r="C90" s="336"/>
      <c r="D90" s="20" t="s">
        <v>181</v>
      </c>
      <c r="E90" s="363"/>
      <c r="F90" s="363"/>
      <c r="G90" s="389"/>
    </row>
    <row r="91" spans="1:8" ht="47.25" customHeight="1">
      <c r="A91" s="280" t="s">
        <v>182</v>
      </c>
      <c r="B91" s="303" t="s">
        <v>183</v>
      </c>
      <c r="C91" s="325">
        <v>2240</v>
      </c>
      <c r="D91" s="30">
        <f>6346800</f>
        <v>6346800</v>
      </c>
      <c r="E91" s="364" t="s">
        <v>184</v>
      </c>
      <c r="F91" s="364" t="s">
        <v>104</v>
      </c>
      <c r="G91" s="397" t="s">
        <v>162</v>
      </c>
    </row>
    <row r="92" spans="1:8" ht="36.75" customHeight="1">
      <c r="A92" s="281"/>
      <c r="B92" s="304"/>
      <c r="C92" s="326"/>
      <c r="D92" s="75" t="s">
        <v>185</v>
      </c>
      <c r="E92" s="365"/>
      <c r="F92" s="365"/>
      <c r="G92" s="397"/>
      <c r="H92" s="38"/>
    </row>
    <row r="93" spans="1:8" ht="67.5" hidden="1" customHeight="1">
      <c r="A93" s="282" t="s">
        <v>186</v>
      </c>
      <c r="B93" s="309" t="s">
        <v>187</v>
      </c>
      <c r="C93" s="135">
        <v>2240</v>
      </c>
      <c r="D93" s="69">
        <v>0</v>
      </c>
      <c r="E93" s="366" t="s">
        <v>188</v>
      </c>
      <c r="F93" s="368" t="s">
        <v>104</v>
      </c>
      <c r="G93" s="416" t="s">
        <v>28</v>
      </c>
    </row>
    <row r="94" spans="1:8" ht="33.75" hidden="1" customHeight="1">
      <c r="A94" s="283"/>
      <c r="B94" s="310"/>
      <c r="C94" s="149"/>
      <c r="D94" s="150" t="s">
        <v>189</v>
      </c>
      <c r="E94" s="367"/>
      <c r="F94" s="358"/>
      <c r="G94" s="416"/>
    </row>
    <row r="95" spans="1:8" ht="102" hidden="1" customHeight="1">
      <c r="A95" s="284" t="s">
        <v>190</v>
      </c>
      <c r="B95" s="311" t="s">
        <v>191</v>
      </c>
      <c r="C95" s="327">
        <v>2240</v>
      </c>
      <c r="D95" s="16">
        <v>0</v>
      </c>
      <c r="E95" s="368" t="s">
        <v>27</v>
      </c>
      <c r="F95" s="382" t="s">
        <v>22</v>
      </c>
      <c r="G95" s="408" t="s">
        <v>17</v>
      </c>
    </row>
    <row r="96" spans="1:8" ht="97.5" hidden="1" customHeight="1">
      <c r="A96" s="285"/>
      <c r="B96" s="312"/>
      <c r="C96" s="337"/>
      <c r="D96" s="75" t="s">
        <v>192</v>
      </c>
      <c r="E96" s="358"/>
      <c r="F96" s="383"/>
      <c r="G96" s="409"/>
    </row>
    <row r="97" spans="1:9" ht="33.75" hidden="1" customHeight="1">
      <c r="A97" s="284" t="s">
        <v>193</v>
      </c>
      <c r="B97" s="311" t="s">
        <v>194</v>
      </c>
      <c r="C97" s="327">
        <v>2240</v>
      </c>
      <c r="D97" s="16">
        <v>0</v>
      </c>
      <c r="E97" s="368" t="s">
        <v>27</v>
      </c>
      <c r="F97" s="382" t="s">
        <v>22</v>
      </c>
      <c r="G97" s="408" t="s">
        <v>28</v>
      </c>
    </row>
    <row r="98" spans="1:9" ht="29.25" hidden="1" customHeight="1">
      <c r="A98" s="285"/>
      <c r="B98" s="312"/>
      <c r="C98" s="337"/>
      <c r="D98" s="75" t="s">
        <v>195</v>
      </c>
      <c r="E98" s="358"/>
      <c r="F98" s="383"/>
      <c r="G98" s="409"/>
    </row>
    <row r="99" spans="1:9" ht="52.5" hidden="1" customHeight="1">
      <c r="A99" s="286" t="s">
        <v>196</v>
      </c>
      <c r="B99" s="110" t="s">
        <v>197</v>
      </c>
      <c r="C99" s="333">
        <v>2240</v>
      </c>
      <c r="D99" s="22">
        <v>0</v>
      </c>
      <c r="E99" s="369" t="s">
        <v>198</v>
      </c>
      <c r="F99" s="352" t="s">
        <v>161</v>
      </c>
      <c r="G99" s="406" t="s">
        <v>199</v>
      </c>
    </row>
    <row r="100" spans="1:9" ht="57" hidden="1" customHeight="1">
      <c r="A100" s="287"/>
      <c r="B100" s="107"/>
      <c r="C100" s="334"/>
      <c r="D100" s="75" t="s">
        <v>200</v>
      </c>
      <c r="E100" s="370"/>
      <c r="F100" s="358"/>
      <c r="G100" s="407"/>
    </row>
    <row r="101" spans="1:9" ht="42.75" customHeight="1">
      <c r="A101" s="284" t="s">
        <v>201</v>
      </c>
      <c r="B101" s="307" t="s">
        <v>144</v>
      </c>
      <c r="C101" s="327">
        <v>2240</v>
      </c>
      <c r="D101" s="85">
        <v>667359</v>
      </c>
      <c r="E101" s="352" t="s">
        <v>107</v>
      </c>
      <c r="F101" s="352" t="s">
        <v>98</v>
      </c>
      <c r="G101" s="410" t="s">
        <v>132</v>
      </c>
      <c r="H101" s="1"/>
      <c r="I101" s="1"/>
    </row>
    <row r="102" spans="1:9" ht="38.25" customHeight="1">
      <c r="A102" s="285"/>
      <c r="B102" s="308"/>
      <c r="C102" s="337"/>
      <c r="D102" s="112" t="s">
        <v>202</v>
      </c>
      <c r="E102" s="358"/>
      <c r="F102" s="358"/>
      <c r="G102" s="411"/>
      <c r="H102" s="1"/>
      <c r="I102" s="1"/>
    </row>
    <row r="103" spans="1:9" ht="42.75" customHeight="1">
      <c r="A103" s="277" t="s">
        <v>203</v>
      </c>
      <c r="B103" s="307" t="s">
        <v>204</v>
      </c>
      <c r="C103" s="327">
        <v>2240</v>
      </c>
      <c r="D103" s="151">
        <v>226552</v>
      </c>
      <c r="E103" s="352" t="s">
        <v>82</v>
      </c>
      <c r="F103" s="352" t="s">
        <v>98</v>
      </c>
      <c r="G103" s="417" t="s">
        <v>132</v>
      </c>
    </row>
    <row r="104" spans="1:9" ht="38.25" customHeight="1">
      <c r="A104" s="278"/>
      <c r="B104" s="308"/>
      <c r="C104" s="337"/>
      <c r="D104" s="112" t="s">
        <v>205</v>
      </c>
      <c r="E104" s="358"/>
      <c r="F104" s="358"/>
      <c r="G104" s="418"/>
    </row>
    <row r="105" spans="1:9" ht="66" customHeight="1">
      <c r="A105" s="152" t="s">
        <v>206</v>
      </c>
      <c r="B105" s="67" t="s">
        <v>207</v>
      </c>
      <c r="C105" s="117">
        <v>2240</v>
      </c>
      <c r="D105" s="153">
        <f>1331640+1296000</f>
        <v>2627640</v>
      </c>
      <c r="E105" s="371" t="s">
        <v>208</v>
      </c>
      <c r="F105" s="371" t="s">
        <v>161</v>
      </c>
      <c r="G105" s="154" t="s">
        <v>209</v>
      </c>
      <c r="H105" s="38"/>
    </row>
    <row r="106" spans="1:9" ht="51.75" customHeight="1">
      <c r="A106" s="155"/>
      <c r="B106" s="83"/>
      <c r="C106" s="117"/>
      <c r="D106" s="24" t="s">
        <v>210</v>
      </c>
      <c r="E106" s="344"/>
      <c r="F106" s="344"/>
      <c r="G106" s="127"/>
    </row>
    <row r="107" spans="1:9" ht="33.75" hidden="1" customHeight="1">
      <c r="A107" s="288" t="s">
        <v>211</v>
      </c>
      <c r="B107" s="307" t="s">
        <v>212</v>
      </c>
      <c r="C107" s="327">
        <v>2240</v>
      </c>
      <c r="D107" s="102">
        <v>0</v>
      </c>
      <c r="E107" s="344" t="s">
        <v>82</v>
      </c>
      <c r="F107" s="382" t="s">
        <v>113</v>
      </c>
      <c r="G107" s="419" t="s">
        <v>213</v>
      </c>
    </row>
    <row r="108" spans="1:9" ht="48.75" hidden="1" customHeight="1">
      <c r="A108" s="289"/>
      <c r="B108" s="308"/>
      <c r="C108" s="337"/>
      <c r="D108" s="20" t="s">
        <v>214</v>
      </c>
      <c r="E108" s="347"/>
      <c r="F108" s="383"/>
      <c r="G108" s="420"/>
    </row>
    <row r="109" spans="1:9" ht="59.25" customHeight="1">
      <c r="A109" s="266" t="s">
        <v>215</v>
      </c>
      <c r="B109" s="81" t="s">
        <v>216</v>
      </c>
      <c r="C109" s="323">
        <v>2240</v>
      </c>
      <c r="D109" s="82">
        <v>550000</v>
      </c>
      <c r="E109" s="343" t="s">
        <v>27</v>
      </c>
      <c r="F109" s="343" t="s">
        <v>38</v>
      </c>
      <c r="G109" s="405" t="s">
        <v>217</v>
      </c>
    </row>
    <row r="110" spans="1:9" ht="44.25" customHeight="1">
      <c r="A110" s="279"/>
      <c r="B110" s="145"/>
      <c r="C110" s="338"/>
      <c r="D110" s="146" t="s">
        <v>218</v>
      </c>
      <c r="E110" s="361"/>
      <c r="F110" s="361"/>
      <c r="G110" s="414"/>
    </row>
    <row r="111" spans="1:9" ht="45.75" customHeight="1">
      <c r="A111" s="134" t="s">
        <v>219</v>
      </c>
      <c r="B111" s="156" t="s">
        <v>220</v>
      </c>
      <c r="C111" s="71">
        <v>2240</v>
      </c>
      <c r="D111" s="153">
        <v>560000</v>
      </c>
      <c r="E111" s="371" t="s">
        <v>208</v>
      </c>
      <c r="F111" s="71" t="s">
        <v>104</v>
      </c>
      <c r="G111" s="154" t="s">
        <v>132</v>
      </c>
    </row>
    <row r="112" spans="1:9" ht="30" customHeight="1">
      <c r="A112" s="157"/>
      <c r="B112" s="156"/>
      <c r="C112" s="71"/>
      <c r="D112" s="24" t="s">
        <v>221</v>
      </c>
      <c r="E112" s="344"/>
      <c r="F112" s="132"/>
      <c r="G112" s="127"/>
    </row>
    <row r="113" spans="1:8" ht="45.75" customHeight="1">
      <c r="A113" s="272" t="s">
        <v>222</v>
      </c>
      <c r="B113" s="301" t="s">
        <v>144</v>
      </c>
      <c r="C113" s="323">
        <v>2240</v>
      </c>
      <c r="D113" s="102">
        <v>6074000</v>
      </c>
      <c r="E113" s="364" t="s">
        <v>223</v>
      </c>
      <c r="F113" s="343" t="s">
        <v>98</v>
      </c>
      <c r="G113" s="388" t="s">
        <v>114</v>
      </c>
    </row>
    <row r="114" spans="1:8" ht="45.75" customHeight="1">
      <c r="A114" s="273"/>
      <c r="B114" s="302"/>
      <c r="C114" s="324"/>
      <c r="D114" s="158" t="s">
        <v>224</v>
      </c>
      <c r="E114" s="365"/>
      <c r="F114" s="344"/>
      <c r="G114" s="389"/>
    </row>
    <row r="115" spans="1:8" ht="31.5" customHeight="1">
      <c r="A115" s="272" t="s">
        <v>225</v>
      </c>
      <c r="B115" s="301" t="s">
        <v>144</v>
      </c>
      <c r="C115" s="323">
        <v>2240</v>
      </c>
      <c r="D115" s="102">
        <v>450000</v>
      </c>
      <c r="E115" s="364" t="s">
        <v>223</v>
      </c>
      <c r="F115" s="343" t="s">
        <v>226</v>
      </c>
      <c r="G115" s="388" t="s">
        <v>114</v>
      </c>
    </row>
    <row r="116" spans="1:8" ht="39" customHeight="1">
      <c r="A116" s="273"/>
      <c r="B116" s="302"/>
      <c r="C116" s="324"/>
      <c r="D116" s="158" t="s">
        <v>227</v>
      </c>
      <c r="E116" s="365"/>
      <c r="F116" s="344"/>
      <c r="G116" s="389"/>
    </row>
    <row r="117" spans="1:8" ht="31.5" customHeight="1">
      <c r="A117" s="277" t="s">
        <v>228</v>
      </c>
      <c r="B117" s="301" t="s">
        <v>144</v>
      </c>
      <c r="C117" s="159">
        <v>2240</v>
      </c>
      <c r="D117" s="102">
        <v>1899000</v>
      </c>
      <c r="E117" s="358" t="s">
        <v>82</v>
      </c>
      <c r="F117" s="49" t="s">
        <v>52</v>
      </c>
      <c r="G117" s="160" t="s">
        <v>28</v>
      </c>
    </row>
    <row r="118" spans="1:8" ht="37.5" customHeight="1">
      <c r="A118" s="278"/>
      <c r="B118" s="302"/>
      <c r="C118" s="124"/>
      <c r="D118" s="161" t="s">
        <v>229</v>
      </c>
      <c r="E118" s="372"/>
      <c r="F118" s="125"/>
      <c r="G118" s="162" t="s">
        <v>230</v>
      </c>
    </row>
    <row r="119" spans="1:8" ht="41.25" customHeight="1">
      <c r="A119" s="290" t="s">
        <v>231</v>
      </c>
      <c r="B119" s="301" t="s">
        <v>144</v>
      </c>
      <c r="C119" s="159">
        <v>2240</v>
      </c>
      <c r="D119" s="163">
        <f>6573320-100000</f>
        <v>6473320</v>
      </c>
      <c r="E119" s="372" t="s">
        <v>82</v>
      </c>
      <c r="F119" s="164" t="s">
        <v>38</v>
      </c>
      <c r="G119" s="160" t="s">
        <v>232</v>
      </c>
    </row>
    <row r="120" spans="1:8" ht="53.25" customHeight="1">
      <c r="A120" s="254"/>
      <c r="B120" s="302"/>
      <c r="C120" s="159"/>
      <c r="D120" s="165" t="s">
        <v>233</v>
      </c>
      <c r="E120" s="372"/>
      <c r="F120" s="166"/>
      <c r="G120" s="167" t="s">
        <v>234</v>
      </c>
    </row>
    <row r="121" spans="1:8" ht="41.25" customHeight="1">
      <c r="A121" s="291" t="s">
        <v>235</v>
      </c>
      <c r="B121" s="301" t="s">
        <v>144</v>
      </c>
      <c r="C121" s="327">
        <v>2240</v>
      </c>
      <c r="D121" s="163">
        <v>1543995</v>
      </c>
      <c r="E121" s="372" t="s">
        <v>112</v>
      </c>
      <c r="F121" s="168" t="s">
        <v>16</v>
      </c>
      <c r="G121" s="169" t="s">
        <v>28</v>
      </c>
    </row>
    <row r="122" spans="1:8" ht="48.75" customHeight="1">
      <c r="A122" s="292"/>
      <c r="B122" s="302"/>
      <c r="C122" s="337"/>
      <c r="D122" s="165" t="s">
        <v>236</v>
      </c>
      <c r="E122" s="372"/>
      <c r="F122" s="125"/>
      <c r="G122" s="170" t="s">
        <v>230</v>
      </c>
    </row>
    <row r="123" spans="1:8" ht="29.25" customHeight="1">
      <c r="A123" s="258" t="s">
        <v>237</v>
      </c>
      <c r="B123" s="301" t="s">
        <v>144</v>
      </c>
      <c r="C123" s="171">
        <v>2240</v>
      </c>
      <c r="D123" s="102">
        <v>4320000</v>
      </c>
      <c r="E123" s="372" t="s">
        <v>112</v>
      </c>
      <c r="F123" s="343" t="s">
        <v>22</v>
      </c>
      <c r="G123" s="405" t="s">
        <v>238</v>
      </c>
      <c r="H123" s="38"/>
    </row>
    <row r="124" spans="1:8" ht="65.25" customHeight="1">
      <c r="A124" s="293"/>
      <c r="B124" s="302"/>
      <c r="C124" s="172"/>
      <c r="D124" s="27" t="s">
        <v>239</v>
      </c>
      <c r="E124" s="372"/>
      <c r="F124" s="344"/>
      <c r="G124" s="414"/>
      <c r="H124" s="38"/>
    </row>
    <row r="125" spans="1:8" ht="29.25" customHeight="1">
      <c r="A125" s="294" t="s">
        <v>240</v>
      </c>
      <c r="B125" s="301" t="s">
        <v>241</v>
      </c>
      <c r="C125" s="323">
        <v>2240</v>
      </c>
      <c r="D125" s="102">
        <v>190000</v>
      </c>
      <c r="E125" s="344" t="s">
        <v>82</v>
      </c>
      <c r="F125" s="343" t="s">
        <v>52</v>
      </c>
      <c r="G125" s="388" t="s">
        <v>242</v>
      </c>
      <c r="H125" s="38"/>
    </row>
    <row r="126" spans="1:8" ht="36.75" customHeight="1">
      <c r="A126" s="295"/>
      <c r="B126" s="302"/>
      <c r="C126" s="324"/>
      <c r="D126" s="20" t="s">
        <v>243</v>
      </c>
      <c r="E126" s="347"/>
      <c r="F126" s="344"/>
      <c r="G126" s="389"/>
      <c r="H126" s="38"/>
    </row>
    <row r="127" spans="1:8" ht="52.5" customHeight="1">
      <c r="A127" s="277" t="s">
        <v>244</v>
      </c>
      <c r="B127" s="313" t="s">
        <v>245</v>
      </c>
      <c r="C127" s="327">
        <v>2240</v>
      </c>
      <c r="D127" s="85">
        <v>450000</v>
      </c>
      <c r="E127" s="344" t="s">
        <v>82</v>
      </c>
      <c r="F127" s="343" t="s">
        <v>98</v>
      </c>
      <c r="G127" s="416" t="s">
        <v>132</v>
      </c>
      <c r="H127" s="38"/>
    </row>
    <row r="128" spans="1:8" ht="29.25" customHeight="1">
      <c r="A128" s="278"/>
      <c r="B128" s="308"/>
      <c r="C128" s="337"/>
      <c r="D128" s="27" t="s">
        <v>246</v>
      </c>
      <c r="E128" s="347"/>
      <c r="F128" s="344"/>
      <c r="G128" s="407"/>
      <c r="H128" s="38"/>
    </row>
    <row r="129" spans="1:11" ht="29.25" customHeight="1">
      <c r="A129" s="277" t="s">
        <v>247</v>
      </c>
      <c r="B129" s="313" t="s">
        <v>245</v>
      </c>
      <c r="C129" s="327">
        <v>2240</v>
      </c>
      <c r="D129" s="85">
        <v>450000</v>
      </c>
      <c r="E129" s="344" t="s">
        <v>82</v>
      </c>
      <c r="F129" s="343" t="s">
        <v>98</v>
      </c>
      <c r="G129" s="416" t="s">
        <v>132</v>
      </c>
      <c r="H129" s="38"/>
    </row>
    <row r="130" spans="1:11" ht="49.5" customHeight="1">
      <c r="A130" s="278"/>
      <c r="B130" s="308"/>
      <c r="C130" s="337"/>
      <c r="D130" s="27" t="s">
        <v>246</v>
      </c>
      <c r="E130" s="347"/>
      <c r="F130" s="344"/>
      <c r="G130" s="407"/>
      <c r="H130" s="38"/>
    </row>
    <row r="131" spans="1:11" ht="49.5" customHeight="1">
      <c r="A131" s="286" t="s">
        <v>248</v>
      </c>
      <c r="B131" s="81" t="s">
        <v>249</v>
      </c>
      <c r="C131" s="333">
        <v>2240</v>
      </c>
      <c r="D131" s="173">
        <v>100000</v>
      </c>
      <c r="E131" s="352" t="s">
        <v>107</v>
      </c>
      <c r="F131" s="384" t="s">
        <v>104</v>
      </c>
      <c r="G131" s="174" t="s">
        <v>17</v>
      </c>
      <c r="H131" s="38"/>
    </row>
    <row r="132" spans="1:11" ht="16.5" customHeight="1">
      <c r="A132" s="287"/>
      <c r="B132" s="175"/>
      <c r="C132" s="334"/>
      <c r="D132" s="20" t="s">
        <v>250</v>
      </c>
      <c r="E132" s="358"/>
      <c r="F132" s="385"/>
      <c r="G132" s="176"/>
      <c r="H132" s="38"/>
    </row>
    <row r="133" spans="1:11" ht="27" customHeight="1">
      <c r="A133" s="177" t="s">
        <v>251</v>
      </c>
      <c r="B133" s="178"/>
      <c r="C133" s="179"/>
      <c r="D133" s="180">
        <f>D25+D27+D29+D31+D33+D35+D37+D39+D43+D41+D45+D47+D49+D51+D55+D57+D59+D61+D63+D65+D71+D73+D75+D79+D81+D83+D85+D87+D89+D91+D101+D103+D105+D107+D109+D111+D113+D115+D117+D119+D121+D123+D125+D127+D129+D131+D53</f>
        <v>81772566</v>
      </c>
      <c r="E133" s="179"/>
      <c r="F133" s="179"/>
      <c r="G133" s="181"/>
      <c r="H133" s="66"/>
      <c r="I133" s="230"/>
      <c r="J133" s="72"/>
      <c r="K133" s="33"/>
    </row>
    <row r="134" spans="1:11" ht="39.75" hidden="1" customHeight="1">
      <c r="A134" s="266" t="s">
        <v>252</v>
      </c>
      <c r="B134" s="14" t="s">
        <v>253</v>
      </c>
      <c r="C134" s="15" t="s">
        <v>254</v>
      </c>
      <c r="D134" s="82">
        <v>0</v>
      </c>
      <c r="E134" s="352" t="s">
        <v>255</v>
      </c>
      <c r="F134" s="352" t="s">
        <v>38</v>
      </c>
      <c r="G134" s="392" t="s">
        <v>256</v>
      </c>
      <c r="H134" s="182"/>
      <c r="I134" s="229"/>
      <c r="K134" s="33"/>
    </row>
    <row r="135" spans="1:11" ht="69.75" hidden="1" customHeight="1">
      <c r="A135" s="267"/>
      <c r="B135" s="183"/>
      <c r="C135" s="74"/>
      <c r="D135" s="51" t="s">
        <v>257</v>
      </c>
      <c r="E135" s="353"/>
      <c r="F135" s="353"/>
      <c r="G135" s="393"/>
      <c r="H135" s="182"/>
      <c r="I135" s="229"/>
      <c r="K135" s="33"/>
    </row>
    <row r="136" spans="1:11" ht="39.75" hidden="1" customHeight="1">
      <c r="A136" s="184" t="s">
        <v>258</v>
      </c>
      <c r="B136" s="314" t="s">
        <v>259</v>
      </c>
      <c r="C136" s="339">
        <v>3110</v>
      </c>
      <c r="D136" s="185">
        <v>0</v>
      </c>
      <c r="E136" s="339" t="s">
        <v>260</v>
      </c>
      <c r="F136" s="339" t="s">
        <v>226</v>
      </c>
      <c r="G136" s="421" t="s">
        <v>256</v>
      </c>
      <c r="H136" s="182"/>
      <c r="I136" s="229"/>
      <c r="K136" s="33"/>
    </row>
    <row r="137" spans="1:11" ht="39.75" hidden="1" customHeight="1">
      <c r="A137" s="186"/>
      <c r="B137" s="269"/>
      <c r="C137" s="340"/>
      <c r="D137" s="187" t="s">
        <v>261</v>
      </c>
      <c r="E137" s="340"/>
      <c r="F137" s="340"/>
      <c r="G137" s="422"/>
      <c r="H137" s="182"/>
      <c r="I137" s="229"/>
      <c r="K137" s="33"/>
    </row>
    <row r="138" spans="1:11" ht="43.5" hidden="1" customHeight="1">
      <c r="A138" s="296"/>
      <c r="B138" s="314" t="s">
        <v>262</v>
      </c>
      <c r="C138" s="339">
        <v>3110</v>
      </c>
      <c r="D138" s="185">
        <v>0</v>
      </c>
      <c r="E138" s="339" t="s">
        <v>260</v>
      </c>
      <c r="F138" s="339" t="s">
        <v>104</v>
      </c>
      <c r="G138" s="423" t="s">
        <v>209</v>
      </c>
      <c r="K138" s="72"/>
    </row>
    <row r="139" spans="1:11" ht="42.75" hidden="1" customHeight="1">
      <c r="A139" s="270"/>
      <c r="B139" s="269"/>
      <c r="C139" s="340"/>
      <c r="D139" s="188" t="s">
        <v>263</v>
      </c>
      <c r="E139" s="340"/>
      <c r="F139" s="340"/>
      <c r="G139" s="423"/>
      <c r="H139" s="72"/>
    </row>
    <row r="140" spans="1:11" ht="43.5" hidden="1" customHeight="1">
      <c r="A140" s="264"/>
      <c r="B140" s="315" t="s">
        <v>264</v>
      </c>
      <c r="C140" s="189">
        <v>3110</v>
      </c>
      <c r="D140" s="190">
        <v>0</v>
      </c>
      <c r="E140" s="355" t="s">
        <v>265</v>
      </c>
      <c r="F140" s="341" t="s">
        <v>52</v>
      </c>
      <c r="G140" s="421" t="s">
        <v>256</v>
      </c>
    </row>
    <row r="141" spans="1:11" ht="63" hidden="1" customHeight="1">
      <c r="A141" s="270"/>
      <c r="B141" s="316"/>
      <c r="C141" s="189"/>
      <c r="D141" s="192" t="s">
        <v>266</v>
      </c>
      <c r="E141" s="340"/>
      <c r="F141" s="342"/>
      <c r="G141" s="422"/>
    </row>
    <row r="142" spans="1:11" ht="75.75" hidden="1" customHeight="1">
      <c r="A142" s="264"/>
      <c r="B142" s="315" t="s">
        <v>267</v>
      </c>
      <c r="C142" s="341">
        <v>3110</v>
      </c>
      <c r="D142" s="190">
        <v>0</v>
      </c>
      <c r="E142" s="191" t="s">
        <v>112</v>
      </c>
      <c r="F142" s="341" t="s">
        <v>52</v>
      </c>
      <c r="G142" s="421" t="s">
        <v>268</v>
      </c>
    </row>
    <row r="143" spans="1:11" ht="48" hidden="1" customHeight="1">
      <c r="A143" s="270"/>
      <c r="B143" s="316"/>
      <c r="C143" s="342"/>
      <c r="D143" s="192" t="s">
        <v>269</v>
      </c>
      <c r="E143" s="193"/>
      <c r="F143" s="342"/>
      <c r="G143" s="422"/>
    </row>
    <row r="144" spans="1:11" ht="27.75" hidden="1" customHeight="1">
      <c r="A144" s="194" t="s">
        <v>270</v>
      </c>
      <c r="B144" s="195"/>
      <c r="C144" s="196"/>
      <c r="D144" s="197">
        <f>D136+D138+D140+D142+D134</f>
        <v>0</v>
      </c>
      <c r="E144" s="196"/>
      <c r="F144" s="196"/>
      <c r="G144" s="198"/>
      <c r="H144" s="199"/>
      <c r="I144" s="229"/>
      <c r="J144" s="72"/>
      <c r="K144" s="231"/>
    </row>
    <row r="145" spans="1:11" ht="60" hidden="1" customHeight="1">
      <c r="A145" s="266" t="s">
        <v>271</v>
      </c>
      <c r="B145" s="317" t="s">
        <v>272</v>
      </c>
      <c r="C145" s="343">
        <v>3122</v>
      </c>
      <c r="D145" s="200">
        <v>6899700</v>
      </c>
      <c r="E145" s="343" t="s">
        <v>273</v>
      </c>
      <c r="F145" s="343" t="s">
        <v>22</v>
      </c>
      <c r="G145" s="424" t="s">
        <v>274</v>
      </c>
      <c r="H145" s="201"/>
      <c r="I145" s="229"/>
      <c r="K145" s="72"/>
    </row>
    <row r="146" spans="1:11" ht="119.25" hidden="1" customHeight="1">
      <c r="A146" s="297"/>
      <c r="B146" s="318"/>
      <c r="C146" s="344"/>
      <c r="D146" s="202" t="s">
        <v>275</v>
      </c>
      <c r="E146" s="344"/>
      <c r="F146" s="344"/>
      <c r="G146" s="425"/>
      <c r="H146" s="203"/>
      <c r="I146" s="229"/>
      <c r="K146" s="72"/>
    </row>
    <row r="147" spans="1:11" ht="42" hidden="1" customHeight="1">
      <c r="A147" s="266" t="s">
        <v>276</v>
      </c>
      <c r="B147" s="317" t="s">
        <v>277</v>
      </c>
      <c r="C147" s="343">
        <v>3122</v>
      </c>
      <c r="D147" s="204">
        <v>53047500</v>
      </c>
      <c r="E147" s="343" t="s">
        <v>278</v>
      </c>
      <c r="F147" s="386" t="s">
        <v>22</v>
      </c>
      <c r="G147" s="424" t="s">
        <v>279</v>
      </c>
      <c r="H147" s="203"/>
      <c r="I147" s="229"/>
      <c r="K147" s="72"/>
    </row>
    <row r="148" spans="1:11" ht="129.75" hidden="1" customHeight="1">
      <c r="A148" s="267"/>
      <c r="B148" s="318"/>
      <c r="C148" s="344"/>
      <c r="D148" s="202" t="s">
        <v>280</v>
      </c>
      <c r="E148" s="344"/>
      <c r="F148" s="387"/>
      <c r="G148" s="425"/>
      <c r="H148" s="203"/>
      <c r="I148" s="229"/>
      <c r="K148" s="72"/>
    </row>
    <row r="149" spans="1:11" ht="35.25" hidden="1" customHeight="1">
      <c r="A149" s="205" t="s">
        <v>281</v>
      </c>
      <c r="B149" s="206"/>
      <c r="C149" s="207"/>
      <c r="D149" s="208">
        <f>D147</f>
        <v>53047500</v>
      </c>
      <c r="E149" s="209">
        <v>6899700</v>
      </c>
      <c r="F149" s="207" t="s">
        <v>282</v>
      </c>
      <c r="G149" s="210"/>
      <c r="H149" s="201"/>
      <c r="I149" s="229"/>
      <c r="K149" s="72"/>
    </row>
    <row r="150" spans="1:11" ht="35.25" hidden="1" customHeight="1">
      <c r="A150" s="298" t="s">
        <v>283</v>
      </c>
      <c r="B150" s="319" t="s">
        <v>284</v>
      </c>
      <c r="C150" s="345">
        <v>3142</v>
      </c>
      <c r="D150" s="211">
        <v>23696510</v>
      </c>
      <c r="E150" s="343" t="s">
        <v>285</v>
      </c>
      <c r="F150" s="386" t="s">
        <v>22</v>
      </c>
      <c r="G150" s="424" t="s">
        <v>286</v>
      </c>
      <c r="H150" s="201"/>
      <c r="I150" s="229"/>
      <c r="K150" s="72"/>
    </row>
    <row r="151" spans="1:11" ht="135" hidden="1" customHeight="1">
      <c r="A151" s="299"/>
      <c r="B151" s="320"/>
      <c r="C151" s="346"/>
      <c r="D151" s="202" t="s">
        <v>287</v>
      </c>
      <c r="E151" s="344"/>
      <c r="F151" s="387"/>
      <c r="G151" s="425"/>
      <c r="H151" s="201"/>
      <c r="I151" s="229"/>
      <c r="K151" s="72"/>
    </row>
    <row r="152" spans="1:11" ht="35.25" hidden="1" customHeight="1">
      <c r="A152" s="212" t="s">
        <v>288</v>
      </c>
      <c r="B152" s="206"/>
      <c r="C152" s="207"/>
      <c r="D152" s="208">
        <f>D150</f>
        <v>23696510</v>
      </c>
      <c r="E152" s="207"/>
      <c r="F152" s="207"/>
      <c r="G152" s="207"/>
      <c r="H152" s="201"/>
      <c r="I152" s="229"/>
      <c r="K152" s="72"/>
    </row>
    <row r="153" spans="1:11" ht="38.25" customHeight="1">
      <c r="A153" s="244"/>
      <c r="B153" s="245"/>
      <c r="C153" s="245"/>
      <c r="D153" s="245"/>
      <c r="E153" s="245"/>
      <c r="F153" s="245"/>
      <c r="G153" s="246"/>
    </row>
    <row r="154" spans="1:11" ht="27" customHeight="1">
      <c r="A154" s="300"/>
      <c r="B154" s="214"/>
      <c r="C154" s="215"/>
      <c r="D154" s="247"/>
      <c r="E154" s="247"/>
      <c r="F154" s="247"/>
      <c r="G154" s="248"/>
    </row>
    <row r="155" spans="1:11" ht="25.5" customHeight="1">
      <c r="A155" s="300"/>
      <c r="B155" s="214"/>
      <c r="C155" s="216"/>
      <c r="D155" s="249"/>
      <c r="E155" s="249"/>
      <c r="F155" s="249"/>
      <c r="G155" s="250"/>
    </row>
    <row r="156" spans="1:11" ht="15.75">
      <c r="A156" s="219"/>
      <c r="B156" s="220"/>
      <c r="C156" s="214"/>
      <c r="D156" s="220"/>
      <c r="E156" s="221"/>
      <c r="F156" s="221"/>
      <c r="G156" s="222"/>
    </row>
    <row r="157" spans="1:11" ht="30" hidden="1" customHeight="1">
      <c r="A157" s="300"/>
      <c r="B157" s="214"/>
      <c r="C157" s="215"/>
      <c r="D157" s="247"/>
      <c r="E157" s="247"/>
      <c r="F157" s="247"/>
      <c r="G157" s="248"/>
    </row>
    <row r="158" spans="1:11" ht="12.75" hidden="1" customHeight="1">
      <c r="A158" s="300"/>
      <c r="B158" s="214"/>
      <c r="C158" s="216"/>
      <c r="D158" s="249"/>
      <c r="E158" s="249"/>
      <c r="F158" s="249"/>
      <c r="G158" s="250"/>
    </row>
    <row r="159" spans="1:11" ht="12.75" hidden="1" customHeight="1">
      <c r="A159" s="213"/>
      <c r="B159" s="214"/>
      <c r="C159" s="216"/>
      <c r="D159" s="217"/>
      <c r="E159" s="217"/>
      <c r="F159" s="217"/>
      <c r="G159" s="218"/>
    </row>
    <row r="160" spans="1:11" ht="21.75" hidden="1" customHeight="1">
      <c r="A160" s="300"/>
      <c r="B160" s="214"/>
      <c r="C160" s="215"/>
      <c r="D160" s="247"/>
      <c r="E160" s="247"/>
      <c r="F160" s="247"/>
      <c r="G160" s="248"/>
      <c r="H160" s="38"/>
    </row>
    <row r="161" spans="1:11" ht="12.75" customHeight="1">
      <c r="A161" s="300"/>
      <c r="B161" s="214"/>
      <c r="C161" s="216"/>
      <c r="D161" s="249"/>
      <c r="E161" s="249"/>
      <c r="F161" s="249"/>
      <c r="G161" s="250"/>
    </row>
    <row r="162" spans="1:11" ht="12.75" customHeight="1">
      <c r="A162" s="223"/>
      <c r="B162" s="224"/>
      <c r="C162" s="225"/>
      <c r="D162" s="226"/>
      <c r="E162" s="226"/>
      <c r="F162" s="226"/>
      <c r="G162" s="227"/>
    </row>
    <row r="163" spans="1:11" ht="23.25">
      <c r="D163" s="228"/>
      <c r="H163" s="229"/>
      <c r="K163" s="232"/>
    </row>
  </sheetData>
  <mergeCells count="323">
    <mergeCell ref="G134:G135"/>
    <mergeCell ref="G136:G137"/>
    <mergeCell ref="G138:G139"/>
    <mergeCell ref="G140:G141"/>
    <mergeCell ref="G142:G143"/>
    <mergeCell ref="G145:G146"/>
    <mergeCell ref="G147:G148"/>
    <mergeCell ref="G150:G151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31:F132"/>
    <mergeCell ref="F134:F135"/>
    <mergeCell ref="F136:F137"/>
    <mergeCell ref="F138:F139"/>
    <mergeCell ref="F140:F141"/>
    <mergeCell ref="F142:F143"/>
    <mergeCell ref="F145:F146"/>
    <mergeCell ref="F147:F148"/>
    <mergeCell ref="F150:F151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E147:E148"/>
    <mergeCell ref="E150:E151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E125:E126"/>
    <mergeCell ref="E127:E128"/>
    <mergeCell ref="E129:E130"/>
    <mergeCell ref="E131:E132"/>
    <mergeCell ref="E134:E135"/>
    <mergeCell ref="E136:E137"/>
    <mergeCell ref="E138:E139"/>
    <mergeCell ref="E140:E141"/>
    <mergeCell ref="E145:E14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C150:C151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C125:C126"/>
    <mergeCell ref="C127:C128"/>
    <mergeCell ref="C129:C130"/>
    <mergeCell ref="C131:C132"/>
    <mergeCell ref="C136:C137"/>
    <mergeCell ref="C138:C139"/>
    <mergeCell ref="C142:C143"/>
    <mergeCell ref="C145:C146"/>
    <mergeCell ref="C147:C148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B147:B148"/>
    <mergeCell ref="B150:B151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B123:B124"/>
    <mergeCell ref="B125:B126"/>
    <mergeCell ref="B127:B128"/>
    <mergeCell ref="B129:B130"/>
    <mergeCell ref="B136:B137"/>
    <mergeCell ref="B138:B139"/>
    <mergeCell ref="B140:B141"/>
    <mergeCell ref="B142:B143"/>
    <mergeCell ref="B145:B146"/>
    <mergeCell ref="A147:A148"/>
    <mergeCell ref="A150:A151"/>
    <mergeCell ref="A154:A155"/>
    <mergeCell ref="A157:A158"/>
    <mergeCell ref="A160:A161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A125:A126"/>
    <mergeCell ref="A127:A128"/>
    <mergeCell ref="A129:A130"/>
    <mergeCell ref="A131:A132"/>
    <mergeCell ref="A134:A135"/>
    <mergeCell ref="A138:A139"/>
    <mergeCell ref="A140:A141"/>
    <mergeCell ref="A142:A143"/>
    <mergeCell ref="A145:A146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D158:G158"/>
    <mergeCell ref="D160:G160"/>
    <mergeCell ref="D161:G161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:G1"/>
    <mergeCell ref="A2:F2"/>
    <mergeCell ref="A3:G3"/>
    <mergeCell ref="B4:E4"/>
    <mergeCell ref="A5:G5"/>
    <mergeCell ref="A153:G153"/>
    <mergeCell ref="D154:G154"/>
    <mergeCell ref="D155:G155"/>
    <mergeCell ref="D157:G157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2025-01-28T07:32:00Z</cp:lastPrinted>
  <dcterms:created xsi:type="dcterms:W3CDTF">2016-01-19T07:58:00Z</dcterms:created>
  <dcterms:modified xsi:type="dcterms:W3CDTF">2025-01-30T06:29:00Z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