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4" i="6" l="1"/>
  <c r="D151" i="6"/>
  <c r="D146" i="6"/>
  <c r="D135" i="6"/>
  <c r="D119" i="6"/>
  <c r="D105" i="6"/>
  <c r="D91" i="6"/>
  <c r="D81" i="6"/>
  <c r="D79" i="6"/>
  <c r="D67" i="6"/>
  <c r="D53" i="6"/>
  <c r="D51" i="6"/>
  <c r="D45" i="6"/>
  <c r="D43" i="6"/>
  <c r="D41" i="6"/>
  <c r="D37" i="6"/>
  <c r="D31" i="6"/>
  <c r="D27" i="6"/>
  <c r="D24" i="6"/>
  <c r="D12" i="6"/>
  <c r="D10" i="6"/>
  <c r="D8" i="6"/>
</calcChain>
</file>

<file path=xl/sharedStrings.xml><?xml version="1.0" encoding="utf-8"?>
<sst xmlns="http://schemas.openxmlformats.org/spreadsheetml/2006/main" count="449" uniqueCount="297">
  <si>
    <r>
      <rPr>
        <b/>
        <sz val="16"/>
        <color indexed="8"/>
        <rFont val="Times New Roman"/>
        <charset val="204"/>
      </rPr>
      <t xml:space="preserve">                     на 2025 рік</t>
    </r>
    <r>
      <rPr>
        <sz val="10"/>
        <color indexed="8"/>
        <rFont val="Times New Roman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</si>
  <si>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</si>
  <si>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</si>
  <si>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</si>
  <si>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</si>
  <si>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</si>
  <si>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</si>
  <si>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</si>
  <si>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</si>
  <si>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</si>
  <si>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</si>
  <si>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</si>
  <si>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charset val="204"/>
      </rPr>
      <t xml:space="preserve">Код ДК021:2015 30120000-6 </t>
    </r>
    <r>
      <rPr>
        <sz val="10"/>
        <color indexed="8"/>
        <rFont val="Times New Roman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</si>
  <si>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</si>
  <si>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charset val="204"/>
      </rPr>
      <t>УСС</t>
    </r>
  </si>
  <si>
    <t>червень</t>
  </si>
  <si>
    <t xml:space="preserve">загальний фонд КПКВ 3506010 </t>
  </si>
  <si>
    <t xml:space="preserve">грн. (два мільйонидвісті дев'ять тисяч  гривень 00 коп.)                           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</si>
  <si>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</si>
  <si>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charset val="204"/>
      </rPr>
      <t xml:space="preserve">Код ДК 021: 2015 32520000-4 </t>
    </r>
    <r>
      <rPr>
        <sz val="10"/>
        <color indexed="8"/>
        <rFont val="Times New Roman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</si>
  <si>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</si>
  <si>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</si>
  <si>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 xml:space="preserve">грн. (двісті двадцять тисячі вісімсот п'ядесят гривень 00 коп.)                             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</si>
  <si>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</si>
  <si>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</si>
  <si>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charset val="204"/>
      </rPr>
      <t xml:space="preserve">Код ДК 021: 2015 44320000-9 </t>
    </r>
    <r>
      <rPr>
        <sz val="10"/>
        <rFont val="Times New Roman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</si>
  <si>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</si>
  <si>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</si>
  <si>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 xml:space="preserve">грн. (чотирнадцять тисяч сімсот п'ядесят гривні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</si>
  <si>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</si>
  <si>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charset val="204"/>
      </rPr>
      <t xml:space="preserve">Код ДК 021: 2015 31440000-2 </t>
    </r>
    <r>
      <rPr>
        <sz val="10"/>
        <rFont val="Times New Roman"/>
        <charset val="204"/>
      </rPr>
      <t>Акумуляторні батареї</t>
    </r>
  </si>
  <si>
    <t xml:space="preserve">грн. (чотири тисячі п'ятсот  гривень 00 коп.)                             </t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</si>
  <si>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</si>
  <si>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</si>
  <si>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</si>
  <si>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charset val="204"/>
      </rPr>
      <t xml:space="preserve">Код ДК 021:2015   30230000-0 - </t>
    </r>
    <r>
      <rPr>
        <sz val="10"/>
        <color indexed="8"/>
        <rFont val="Times New Roman"/>
        <charset val="204"/>
      </rPr>
      <t>Комп'ютерне обладнання</t>
    </r>
  </si>
  <si>
    <r>
      <rPr>
        <sz val="10"/>
        <color indexed="8"/>
        <rFont val="Times New Roman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</si>
  <si>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</si>
  <si>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</t>
    </r>
    <r>
      <rPr>
        <i/>
        <sz val="9"/>
        <color indexed="8"/>
        <rFont val="Times New Roman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</si>
  <si>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</si>
  <si>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</si>
  <si>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</si>
  <si>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</si>
  <si>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</si>
  <si>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</si>
  <si>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</si>
  <si>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</si>
  <si>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</si>
  <si>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</si>
  <si>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charset val="204"/>
      </rPr>
      <t>Код ДК 021:2015   64210000-1 -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</si>
  <si>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</si>
  <si>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</si>
  <si>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</si>
  <si>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</si>
  <si>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</si>
  <si>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charset val="204"/>
      </rPr>
      <t xml:space="preserve">Код ДК 021:2015   64210000-1 - 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</si>
  <si>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</si>
  <si>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</si>
  <si>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</si>
  <si>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</si>
  <si>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</si>
  <si>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</si>
  <si>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</si>
  <si>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</si>
  <si>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- на 2025 рік)</t>
    </r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</si>
  <si>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</si>
  <si>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</si>
  <si>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</si>
  <si>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</si>
  <si>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</si>
  <si>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charset val="204"/>
      </rPr>
      <t>Код ДК 021:2015  64210000-1 -</t>
    </r>
    <r>
      <rPr>
        <sz val="10"/>
        <color indexed="8"/>
        <rFont val="Times New Roman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</si>
  <si>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</si>
  <si>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</si>
  <si>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</si>
  <si>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</si>
  <si>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charset val="204"/>
      </rPr>
      <t>Код ДК 021:2015 72220000-3 -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</si>
  <si>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charset val="204"/>
      </rPr>
      <t xml:space="preserve">загальний фонд КПКВ 3506010 ( </t>
    </r>
    <r>
      <rPr>
        <b/>
        <sz val="10"/>
        <color indexed="8"/>
        <rFont val="Times New Roman"/>
        <charset val="204"/>
      </rPr>
      <t>пп15 п.5 ст3 Закону</t>
    </r>
    <r>
      <rPr>
        <sz val="10"/>
        <color indexed="8"/>
        <rFont val="Times New Roman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</si>
  <si>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</si>
  <si>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</si>
  <si>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 xml:space="preserve">Послуги провайдерів 
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</si>
  <si>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</si>
  <si>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на 2025 рік</t>
    </r>
    <r>
      <rPr>
        <sz val="10"/>
        <color indexed="8"/>
        <rFont val="Times New Roman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</si>
  <si>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</si>
  <si>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charset val="204"/>
      </rPr>
      <t>(основний канал)</t>
    </r>
    <r>
      <rPr>
        <sz val="10"/>
        <color indexed="8"/>
        <rFont val="Times New Roman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charset val="204"/>
      </rPr>
      <t>основний канал</t>
    </r>
    <r>
      <rPr>
        <sz val="10"/>
        <color indexed="8"/>
        <rFont val="Times New Roman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</si>
  <si>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</si>
  <si>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</si>
  <si>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 xml:space="preserve">20% з договору за минулий рік)     </t>
    </r>
    <r>
      <rPr>
        <sz val="10"/>
        <color indexed="8"/>
        <rFont val="Times New Roman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</si>
  <si>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</si>
  <si>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</si>
  <si>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вартістьна 2025рік</t>
    </r>
    <r>
      <rPr>
        <sz val="10"/>
        <color indexed="8"/>
        <rFont val="Times New Roman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</si>
  <si>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</si>
  <si>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</si>
  <si>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charset val="204"/>
      </rPr>
      <t xml:space="preserve">загальний фонд КПКВ 3506010    </t>
    </r>
    <r>
      <rPr>
        <b/>
        <sz val="10"/>
        <color indexed="8"/>
        <rFont val="Times New Roman"/>
        <charset val="204"/>
      </rPr>
      <t xml:space="preserve">(20% з договору за минулий рік)     </t>
    </r>
    <r>
      <rPr>
        <sz val="10"/>
        <color indexed="8"/>
        <rFont val="Times New Roman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</si>
  <si>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</si>
  <si>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</si>
  <si>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charset val="204"/>
      </rPr>
      <t xml:space="preserve">Код ДК 021:2015  50310000-1 </t>
    </r>
    <r>
      <rPr>
        <sz val="10"/>
        <color indexed="8"/>
        <rFont val="Times New Roman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</si>
  <si>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</si>
  <si>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</si>
  <si>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</si>
  <si>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</si>
  <si>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charset val="204"/>
      </rPr>
      <t xml:space="preserve">Код ДК 021:2015   50330000 -7 </t>
    </r>
    <r>
      <rPr>
        <sz val="10"/>
        <color indexed="8"/>
        <rFont val="Times New Roman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</si>
  <si>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</si>
  <si>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</si>
  <si>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</si>
  <si>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charset val="204"/>
      </rPr>
      <t xml:space="preserve">Код ДК 021:2015  45310000-3 </t>
    </r>
    <r>
      <rPr>
        <sz val="10"/>
        <rFont val="Times New Roman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</si>
  <si>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</si>
  <si>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</si>
  <si>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</si>
  <si>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</si>
  <si>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</si>
  <si>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</si>
  <si>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</si>
  <si>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charset val="204"/>
      </rPr>
      <t>загальний фонд КПКВ 3506010</t>
    </r>
    <r>
      <rPr>
        <b/>
        <sz val="10"/>
        <color indexed="8"/>
        <rFont val="Times New Roman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</si>
  <si>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</si>
  <si>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</si>
  <si>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</si>
  <si>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</si>
  <si>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</si>
  <si>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charset val="204"/>
      </rPr>
      <t xml:space="preserve">Код ДК 021:2015-72260000-5 </t>
    </r>
    <r>
      <rPr>
        <sz val="10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</si>
  <si>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</si>
  <si>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</si>
  <si>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</si>
  <si>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charset val="204"/>
      </rPr>
      <t xml:space="preserve">Код ДК 021:2015-72260000-5 </t>
    </r>
    <r>
      <rPr>
        <sz val="10"/>
        <color theme="1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</si>
  <si>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урахуваннямо собливостей) </t>
    </r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</si>
  <si>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</si>
  <si>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</si>
  <si>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</si>
  <si>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charset val="204"/>
      </rPr>
      <t>Код ДК 021:2015 48510000-6 -</t>
    </r>
    <r>
      <rPr>
        <sz val="10"/>
        <color indexed="8"/>
        <rFont val="Times New Roman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</si>
  <si>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</si>
  <si>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</si>
  <si>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</si>
  <si>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</si>
  <si>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charset val="204"/>
      </rPr>
      <t>Код ДК 021:2015   48620000-0 -</t>
    </r>
    <r>
      <rPr>
        <sz val="10"/>
        <color indexed="8"/>
        <rFont val="Times New Roman"/>
        <charset val="204"/>
      </rPr>
      <t>Операційні системи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</si>
  <si>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особливостей)</t>
    </r>
    <r>
      <rPr>
        <b/>
        <i/>
        <sz val="10"/>
        <color indexed="8"/>
        <rFont val="Times New Roman"/>
        <charset val="204"/>
      </rPr>
      <t xml:space="preserve">  </t>
    </r>
    <r>
      <rPr>
        <b/>
        <sz val="10"/>
        <color indexed="8"/>
        <rFont val="Times New Roman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</si>
  <si>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</si>
  <si>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</si>
  <si>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</si>
  <si>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</si>
  <si>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</si>
  <si>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</si>
  <si>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</si>
  <si>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charset val="204"/>
      </rPr>
      <t>Код ДК 021:2015  72260000-5 -</t>
    </r>
    <r>
      <rPr>
        <sz val="10"/>
        <color indexed="8"/>
        <rFont val="Times New Roman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</si>
  <si>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</si>
  <si>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</si>
  <si>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</si>
  <si>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 xml:space="preserve">грн. ( один мільйон п'ятсот тисяч гривень 00 коп.)                            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</si>
  <si>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</si>
  <si>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charset val="204"/>
      </rPr>
      <t xml:space="preserve">Код ДК 021:2015 – 72260000-5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</si>
  <si>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charset val="204"/>
      </rPr>
      <t xml:space="preserve"> (погодження Мінцифри)</t>
    </r>
    <r>
      <rPr>
        <sz val="10"/>
        <color rgb="FF000000"/>
        <rFont val="Times New Roman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</si>
  <si>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</si>
  <si>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</si>
  <si>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charset val="204"/>
      </rPr>
      <t xml:space="preserve">Код ДК 021:2015   48610000-7 </t>
    </r>
    <r>
      <rPr>
        <sz val="10"/>
        <color indexed="8"/>
        <rFont val="Times New Roman"/>
        <charset val="204"/>
      </rPr>
      <t>Системи баз даних</t>
    </r>
  </si>
  <si>
    <r>
      <rPr>
        <sz val="10"/>
        <color indexed="8"/>
        <rFont val="Times New Roman"/>
        <charset val="204"/>
      </rPr>
      <t xml:space="preserve"> відкриті торги 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</si>
  <si>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</si>
  <si>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</si>
  <si>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</si>
  <si>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charset val="204"/>
      </rPr>
      <t xml:space="preserve">Код ДК 021:2015-72250000-2 </t>
    </r>
    <r>
      <rPr>
        <sz val="10"/>
        <color indexed="8"/>
        <rFont val="Times New Roman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</si>
  <si>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</si>
  <si>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charset val="204"/>
      </rPr>
      <t>загальний фонд КПКВ 3506010 (</t>
    </r>
    <r>
      <rPr>
        <b/>
        <sz val="10"/>
        <rFont val="Times New Roman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</si>
  <si>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</si>
  <si>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</si>
  <si>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charset val="204"/>
      </rPr>
      <t xml:space="preserve">Код ДК 021:2015   50710000-5 - </t>
    </r>
    <r>
      <rPr>
        <sz val="10"/>
        <color indexed="8"/>
        <rFont val="Times New Roman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</si>
  <si>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(три мільйона  гривень 00коп)                     </t>
  </si>
  <si>
    <t>Технічна підтримка серверного обладнання за кодом ДК 021:2015   50310000-1 - Технічне обслуговування і ремонт офісної техніки(ДК 021:2015   50310000-1 - Технічне обслуговування і ремонт офісної техніки (Технічна підтримка серверного обладнання))</t>
  </si>
  <si>
    <r>
      <rPr>
        <b/>
        <sz val="10"/>
        <color indexed="8"/>
        <rFont val="Times New Roman"/>
        <charset val="204"/>
      </rPr>
      <t xml:space="preserve">ДК 021:2015 -50310000-1 </t>
    </r>
    <r>
      <rPr>
        <sz val="10"/>
        <color indexed="8"/>
        <rFont val="Times New Roman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</si>
  <si>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</si>
  <si>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</si>
  <si>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charset val="204"/>
      </rPr>
      <t xml:space="preserve">Код ДК 021:2015   72310000-1 </t>
    </r>
    <r>
      <rPr>
        <sz val="10"/>
        <rFont val="Times New Roman"/>
        <charset val="204"/>
      </rPr>
      <t>Послуги  з  обробки даних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</si>
  <si>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</t>
    </r>
    <r>
      <rPr>
        <sz val="10"/>
        <color indexed="8"/>
        <rFont val="Times New Roman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</si>
  <si>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</si>
  <si>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</si>
  <si>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charset val="204"/>
      </rPr>
      <t>Код ДК 021:2015  72410000-7</t>
    </r>
    <r>
      <rPr>
        <sz val="10"/>
        <rFont val="Times New Roman"/>
        <charset val="204"/>
      </rPr>
      <t xml:space="preserve"> -Послуги провайдерів </t>
    </r>
  </si>
  <si>
    <r>
      <rPr>
        <sz val="10"/>
        <color indexed="8"/>
        <rFont val="Times New Roman"/>
        <charset val="204"/>
      </rPr>
      <t xml:space="preserve">загальний фонд КПКВ 3506010   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</si>
  <si>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</si>
  <si>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</si>
  <si>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charset val="204"/>
      </rPr>
      <t>Код ДК 021:2015   72420000-0 -</t>
    </r>
    <r>
      <rPr>
        <sz val="10"/>
        <color indexed="8"/>
        <rFont val="Times New Roman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</si>
  <si>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</si>
  <si>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</si>
  <si>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t>Пакети антивірусного програмного забезпечення на 12350 користувачів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антивірусного програмного забезпечення на 12350 користувачів))</t>
  </si>
  <si>
    <r>
      <rPr>
        <b/>
        <sz val="10"/>
        <rFont val="Times New Roman"/>
        <charset val="204"/>
      </rPr>
      <t>Код ДК 021:2015  48760000-3 -</t>
    </r>
    <r>
      <rPr>
        <sz val="10"/>
        <rFont val="Times New Roman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</si>
  <si>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charset val="204"/>
      </rPr>
      <t>відкриті торги(</t>
    </r>
    <r>
      <rPr>
        <i/>
        <sz val="10"/>
        <rFont val="Times New Roman"/>
        <charset val="204"/>
      </rPr>
      <t>з урахуванням особливостей</t>
    </r>
    <r>
      <rPr>
        <sz val="10"/>
        <rFont val="Times New Roman"/>
        <charset val="204"/>
      </rPr>
      <t xml:space="preserve">) </t>
    </r>
    <r>
      <rPr>
        <b/>
        <sz val="12"/>
        <rFont val="Times New Roman"/>
        <charset val="204"/>
      </rPr>
      <t xml:space="preserve"> УСС</t>
    </r>
  </si>
  <si>
    <t xml:space="preserve">грн. (шість мільйонів триста сорок шість тисяч вісімсот гривень 00 коп.)                            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</si>
  <si>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</si>
  <si>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charset val="204"/>
      </rPr>
      <t xml:space="preserve">Код ДК 021:2015  72220000-3 – 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</si>
  <si>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</si>
  <si>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</si>
  <si>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</si>
  <si>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charset val="204"/>
      </rPr>
      <t>Код ДК 021:2015 70220000-9 -</t>
    </r>
    <r>
      <rPr>
        <sz val="10"/>
        <color indexed="8"/>
        <rFont val="Times New Roman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</si>
  <si>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</si>
  <si>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</si>
  <si>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charset val="204"/>
      </rPr>
      <t>Код ДК 021:2015 98390000-3</t>
    </r>
    <r>
      <rPr>
        <sz val="10"/>
        <color indexed="8"/>
        <rFont val="Times New Roman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</si>
  <si>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</si>
  <si>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</si>
  <si>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charset val="204"/>
      </rPr>
      <t>Код ДК 021:2015   72260000-5 -</t>
    </r>
    <r>
      <rPr>
        <sz val="10"/>
        <color indexed="8"/>
        <rFont val="Times New Roman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</si>
  <si>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</si>
  <si>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</si>
  <si>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</si>
  <si>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</si>
  <si>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</si>
  <si>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t>Технічна підтримка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(Технічна підтримка міжмережевих екранів))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</si>
  <si>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</si>
  <si>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</si>
  <si>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</si>
  <si>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charset val="204"/>
      </rPr>
      <t>Код ДК 021:2015-72260000-5</t>
    </r>
    <r>
      <rPr>
        <sz val="10"/>
        <color indexed="8"/>
        <rFont val="Times New Roman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</si>
  <si>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</si>
  <si>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</si>
  <si>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</si>
  <si>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</si>
  <si>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charset val="204"/>
      </rPr>
      <t>Код ДК 021:2015 50410000-2 -</t>
    </r>
    <r>
      <rPr>
        <sz val="10"/>
        <color indexed="8"/>
        <rFont val="Times New Roman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</si>
  <si>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</si>
  <si>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</si>
  <si>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</si>
  <si>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charset val="204"/>
      </rPr>
      <t xml:space="preserve">Код ДК 021:2015 48770000-6 </t>
    </r>
    <r>
      <rPr>
        <sz val="10"/>
        <color indexed="8"/>
        <rFont val="Times New Roman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</si>
  <si>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charset val="204"/>
      </rPr>
      <t>загальний фонд КПКВ 3506010 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</si>
  <si>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</si>
  <si>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</si>
  <si>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</si>
  <si>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</si>
  <si>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t xml:space="preserve">Програмне забезпечення для контролю привілейованих користувачів Privileged Access Managcment (РАМ)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контролю привілейованих користувачів Privileged Access Managcment (РАМ)) </t>
  </si>
  <si>
    <r>
      <rPr>
        <sz val="10"/>
        <rFont val="Times New Roman"/>
        <charset val="204"/>
      </rPr>
      <t xml:space="preserve"> відкриті торги</t>
    </r>
    <r>
      <rPr>
        <i/>
        <sz val="10"/>
        <rFont val="Times New Roman"/>
        <charset val="204"/>
      </rPr>
      <t xml:space="preserve"> (з урахуванням собливостей)</t>
    </r>
    <r>
      <rPr>
        <b/>
        <i/>
        <sz val="10"/>
        <rFont val="Times New Roman"/>
        <charset val="204"/>
      </rPr>
      <t xml:space="preserve"> </t>
    </r>
  </si>
  <si>
    <t xml:space="preserve">грн. (шість мільйонів сімдесят чотири тисячі  гривень 00 коп.)                            </t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</si>
  <si>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</si>
  <si>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</si>
  <si>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</si>
  <si>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</si>
  <si>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</si>
  <si>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</si>
  <si>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</si>
  <si>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charset val="204"/>
      </rPr>
      <t xml:space="preserve"> 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</si>
  <si>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</si>
  <si>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</si>
  <si>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</si>
  <si>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</si>
  <si>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charset val="204"/>
      </rPr>
      <t>загальний фонд КПКВ 3506010 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</si>
  <si>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</si>
  <si>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</si>
  <si>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charset val="204"/>
      </rPr>
      <t>Код ДК 021:2015 50310000-1 -</t>
    </r>
    <r>
      <rPr>
        <sz val="10"/>
        <color indexed="8"/>
        <rFont val="Times New Roman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</si>
  <si>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</si>
  <si>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</si>
  <si>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t>Послуги зі створення комплексних систем захисту інформації в комп’ютерних програмах "М.Е.Д.О.К" та "ЗвітКорпорація"за кодом ДК 021:2015  72260000-5 -Послуги, пов'язані з програмним забезпеченням (Послуги зі створення комплексних систем захисту інформації в комп’ютерних програмах "М.Е.Д.О.К" та "ЗвітКорпорація")</t>
  </si>
  <si>
    <r>
      <rPr>
        <b/>
        <sz val="10"/>
        <rFont val="Times New Roman"/>
        <charset val="204"/>
      </rPr>
      <t xml:space="preserve">Код ДК 021:2015  72260000-5 </t>
    </r>
    <r>
      <rPr>
        <sz val="10"/>
        <rFont val="Times New Roman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</si>
  <si>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</si>
  <si>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t>Послуги зі створення комплексних систем захисту інформації в системі автоматизації бухгалтерського обліку - програмного забезпечення "Мaster"за кодом ДК 021:2015  72260000-5 -Послуги, пов'язані з програмним забезпеченням (Послуги зі створення комплексних систем захисту інформації в системі автоматизації бухгалтерського обліку - програмного забезпечення "Мaster")</t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</si>
  <si>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</si>
  <si>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r>
      <rPr>
        <b/>
        <sz val="10"/>
        <color indexed="8"/>
        <rFont val="Times New Roman"/>
        <charset val="204"/>
      </rPr>
      <t xml:space="preserve">Код ДК 021:2015   90510000-5 - </t>
    </r>
    <r>
      <rPr>
        <sz val="10"/>
        <color indexed="8"/>
        <rFont val="Times New Roman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</si>
  <si>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</si>
  <si>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</si>
  <si>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</si>
  <si>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charset val="204"/>
      </rPr>
      <t>Код ДК 021:2015   30230000-0 -</t>
    </r>
    <r>
      <rPr>
        <sz val="10"/>
        <color indexed="8"/>
        <rFont val="Times New Roman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</si>
  <si>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</si>
  <si>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charset val="204"/>
      </rPr>
      <t>країнські спеціалізовані системи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</si>
  <si>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</si>
  <si>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</si>
  <si>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</si>
  <si>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charset val="204"/>
      </rPr>
      <t xml:space="preserve">Код ДК 021:2015  31150000-2 - </t>
    </r>
    <r>
      <rPr>
        <sz val="10"/>
        <color indexed="8"/>
        <rFont val="Times New Roman"/>
        <charset val="204"/>
      </rPr>
      <t>Баласти для розрядних ламп чи трубок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</si>
  <si>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  <r>
      <rPr>
        <b/>
        <i/>
        <sz val="10"/>
        <color indexed="8"/>
        <rFont val="Times New Roman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</si>
  <si>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</si>
  <si>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charset val="204"/>
      </rPr>
      <t xml:space="preserve">Код ДК 021:2015  32420000-3 - </t>
    </r>
    <r>
      <rPr>
        <sz val="10"/>
        <color indexed="8"/>
        <rFont val="Times New Roman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</si>
  <si>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</si>
  <si>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charset val="204"/>
      </rPr>
      <t xml:space="preserve">Код ДК 021:2015  48820000-2 - </t>
    </r>
    <r>
      <rPr>
        <sz val="10"/>
        <color indexed="8"/>
        <rFont val="Times New Roman"/>
        <charset val="204"/>
      </rPr>
      <t>Сервери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</si>
  <si>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</si>
  <si>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</si>
  <si>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</si>
  <si>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  <r>
      <rPr>
        <sz val="10"/>
        <color indexed="8"/>
        <rFont val="Times New Roman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</si>
  <si>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</si>
  <si>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</si>
  <si>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</si>
  <si>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</si>
  <si>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</si>
  <si>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charset val="204"/>
      </rPr>
      <t xml:space="preserve">Спеціальний фонд </t>
    </r>
    <r>
      <rPr>
        <sz val="10"/>
        <color indexed="8"/>
        <rFont val="Times New Roman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</si>
  <si>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</si>
  <si>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</si>
  <si>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charset val="204"/>
      </rPr>
      <t>Код ДК 021:2015  45200000-9</t>
    </r>
    <r>
      <rPr>
        <sz val="10"/>
        <rFont val="Times New Roman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</si>
  <si>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>(з урахуванням особливостей)</t>
    </r>
  </si>
  <si>
    <r>
      <rPr>
        <b/>
        <sz val="10"/>
        <color indexed="8"/>
        <rFont val="Times New Roman"/>
        <charset val="204"/>
      </rPr>
      <t xml:space="preserve">спеціальний  фонд КПКВ 3506610  </t>
    </r>
    <r>
      <rPr>
        <sz val="10"/>
        <color indexed="8"/>
        <rFont val="Times New Roman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</si>
  <si>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charset val="204"/>
      </rPr>
      <t>грн</t>
    </r>
    <r>
      <rPr>
        <sz val="10"/>
        <color theme="1"/>
        <rFont val="Times New Roman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</si>
  <si>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</si>
  <si>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</si>
  <si>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charset val="204"/>
      </rPr>
      <t>Рекон</t>
    </r>
    <r>
      <rPr>
        <sz val="10"/>
        <color theme="1"/>
        <rFont val="Times New Roman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</si>
  <si>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</si>
  <si>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charset val="204"/>
      </rPr>
      <t>відкриті торги (</t>
    </r>
    <r>
      <rPr>
        <i/>
        <sz val="10"/>
        <color indexed="8"/>
        <rFont val="Times New Roman"/>
        <charset val="204"/>
      </rPr>
      <t>з урахуванням особливостей</t>
    </r>
    <r>
      <rPr>
        <sz val="10"/>
        <color indexed="8"/>
        <rFont val="Times New Roman"/>
        <charset val="204"/>
      </rPr>
      <t>)</t>
    </r>
  </si>
  <si>
    <r>
      <rPr>
        <b/>
        <sz val="10"/>
        <color indexed="8"/>
        <rFont val="Times New Roman"/>
        <charset val="204"/>
      </rPr>
      <t xml:space="preserve">спеціальний  фонд КПКВ 3506610 </t>
    </r>
    <r>
      <rPr>
        <sz val="10"/>
        <color indexed="8"/>
        <rFont val="Times New Roman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charset val="204"/>
      </rPr>
      <t>під очікувану вартість</t>
    </r>
    <r>
      <rPr>
        <sz val="10"/>
        <color indexed="8"/>
        <rFont val="Times New Roman"/>
        <charset val="204"/>
      </rPr>
      <t>)</t>
    </r>
  </si>
  <si>
    <r>
      <rPr>
        <sz val="10"/>
        <color theme="1"/>
        <rFont val="Times New Roman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charset val="204"/>
      </rPr>
      <t xml:space="preserve"> євро 00.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</si>
  <si>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</si>
  <si>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</si>
  <si>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</si>
  <si>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</si>
  <si>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</si>
  <si>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</si>
  <si>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</si>
  <si>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(сім  мільйонів  шістсот шість  тисяч шістсот п'ядесят п'ять гривень 80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</si>
  <si>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</si>
  <si>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</si>
  <si>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 xml:space="preserve">грн. (шістсот дев'яносто тисяч гривень 00 коп.)                            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</si>
  <si>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</si>
  <si>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>4</t>
  </si>
  <si>
    <t xml:space="preserve">закупівля без використання електронної системи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</si>
</sst>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charset val="204"/>
      <scheme val="minor"/>
    </font>
    <font>
      <b/>
      <sz val="16"/>
      <color indexed="8"/>
      <name val="Times New Roman"/>
      <charset val="204"/>
    </font>
    <font>
      <b/>
      <sz val="14"/>
      <color indexed="8"/>
      <name val="Times New Roman"/>
      <charset val="204"/>
    </font>
    <font>
      <u/>
      <sz val="14"/>
      <color indexed="8"/>
      <name val="Times New Roman"/>
      <charset val="204"/>
    </font>
    <font>
      <b/>
      <u/>
      <sz val="14"/>
      <color indexed="8"/>
      <name val="Times New Roman"/>
      <charset val="204"/>
    </font>
    <font>
      <b/>
      <sz val="10"/>
      <color indexed="8"/>
      <name val="Times New Roman"/>
      <charset val="204"/>
    </font>
    <font>
      <sz val="15"/>
      <color theme="1"/>
      <name val="Times New Roman"/>
      <charset val="204"/>
    </font>
    <font>
      <sz val="10"/>
      <color indexed="8"/>
      <name val="Times New Roman"/>
      <charset val="204"/>
    </font>
    <font>
      <sz val="10"/>
      <name val="Times New Roman"/>
      <charset val="204"/>
    </font>
    <font>
      <sz val="11"/>
      <name val="Times New Roman"/>
      <charset val="204"/>
    </font>
    <font>
      <b/>
      <sz val="12"/>
      <name val="Times New Roman"/>
      <charset val="204"/>
    </font>
    <font>
      <sz val="9"/>
      <name val="Times New Roman"/>
      <charset val="204"/>
    </font>
    <font>
      <sz val="11"/>
      <color indexed="8"/>
      <name val="Times New Roman"/>
      <charset val="204"/>
    </font>
    <font>
      <b/>
      <sz val="11"/>
      <name val="Times New Roman"/>
      <charset val="204"/>
    </font>
    <font>
      <b/>
      <sz val="10"/>
      <name val="Times New Roman"/>
      <charset val="204"/>
    </font>
    <font>
      <sz val="9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color rgb="FFFF0000"/>
      <name val="Times New Roman"/>
      <charset val="204"/>
    </font>
    <font>
      <b/>
      <sz val="12"/>
      <color theme="1"/>
      <name val="Times New Roman"/>
      <charset val="204"/>
    </font>
    <font>
      <sz val="10"/>
      <color indexed="8"/>
      <name val="Calibri"/>
      <charset val="204"/>
    </font>
    <font>
      <b/>
      <sz val="14"/>
      <color rgb="FFFF0000"/>
      <name val="Calibri"/>
      <charset val="204"/>
    </font>
    <font>
      <sz val="10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indexed="8"/>
      <name val="Calibri"/>
      <charset val="204"/>
    </font>
    <font>
      <b/>
      <sz val="11"/>
      <color theme="1"/>
      <name val="Times New Roman"/>
      <charset val="204"/>
    </font>
    <font>
      <b/>
      <sz val="12"/>
      <color indexed="8"/>
      <name val="Times New Roman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1"/>
      <color theme="4"/>
      <name val="Calibri"/>
      <charset val="204"/>
      <scheme val="minor"/>
    </font>
    <font>
      <b/>
      <sz val="14"/>
      <color theme="4"/>
      <name val="Calibri"/>
      <charset val="204"/>
    </font>
    <font>
      <sz val="14"/>
      <color theme="4"/>
      <name val="Calibri"/>
      <charset val="204"/>
      <scheme val="minor"/>
    </font>
    <font>
      <sz val="11"/>
      <color rgb="FFFFFF00"/>
      <name val="Calibri"/>
      <charset val="204"/>
      <scheme val="minor"/>
    </font>
    <font>
      <i/>
      <sz val="10"/>
      <color indexed="8"/>
      <name val="Times New Roman"/>
      <charset val="204"/>
    </font>
    <font>
      <b/>
      <sz val="10"/>
      <color rgb="FF000000"/>
      <name val="Times New Roman"/>
      <charset val="204"/>
    </font>
    <font>
      <b/>
      <i/>
      <sz val="10"/>
      <color indexed="8"/>
      <name val="Times New Roman"/>
      <charset val="204"/>
    </font>
    <font>
      <sz val="10"/>
      <color rgb="FFFF0000"/>
      <name val="Times New Roman"/>
      <charset val="204"/>
    </font>
    <font>
      <sz val="11"/>
      <name val="Calibri"/>
      <charset val="204"/>
    </font>
    <font>
      <sz val="8"/>
      <name val="Times New Roman"/>
      <charset val="204"/>
    </font>
    <font>
      <sz val="11"/>
      <color rgb="FFFF0000"/>
      <name val="Calibri"/>
      <charset val="204"/>
    </font>
    <font>
      <b/>
      <sz val="10"/>
      <color indexed="9"/>
      <name val="Times New Roman"/>
      <charset val="204"/>
    </font>
    <font>
      <sz val="10"/>
      <color indexed="9"/>
      <name val="Calibri"/>
      <charset val="204"/>
    </font>
    <font>
      <b/>
      <sz val="14"/>
      <name val="Times New Roman"/>
      <charset val="204"/>
    </font>
    <font>
      <b/>
      <sz val="10"/>
      <color theme="1"/>
      <name val="Calibri"/>
      <charset val="204"/>
    </font>
    <font>
      <sz val="12"/>
      <color theme="1"/>
      <name val="Times New Roman"/>
      <charset val="204"/>
    </font>
    <font>
      <sz val="12"/>
      <color indexed="8"/>
      <name val="Times New Roman"/>
      <charset val="204"/>
    </font>
    <font>
      <u/>
      <sz val="12"/>
      <color indexed="8"/>
      <name val="Times New Roman"/>
      <charset val="204"/>
    </font>
    <font>
      <b/>
      <sz val="11"/>
      <color theme="3" tint="0.39994506668294322"/>
      <name val="Times New Roman"/>
      <charset val="204"/>
    </font>
    <font>
      <sz val="11"/>
      <color indexed="10"/>
      <name val="Calibri"/>
      <charset val="204"/>
    </font>
    <font>
      <b/>
      <sz val="11"/>
      <color theme="3" tint="0.39994506668294322"/>
      <name val="Calibri"/>
      <charset val="204"/>
    </font>
    <font>
      <sz val="14"/>
      <color rgb="FFFF0000"/>
      <name val="Calibri"/>
      <charset val="204"/>
      <scheme val="minor"/>
    </font>
    <font>
      <sz val="18"/>
      <color rgb="FFFFFF00"/>
      <name val="Calibri"/>
      <charset val="204"/>
      <scheme val="minor"/>
    </font>
    <font>
      <i/>
      <sz val="16"/>
      <color indexed="8"/>
      <name val="Times New Roman"/>
      <charset val="204"/>
    </font>
    <font>
      <i/>
      <sz val="10"/>
      <name val="Times New Roman"/>
      <charset val="204"/>
    </font>
    <font>
      <b/>
      <i/>
      <sz val="10"/>
      <name val="Times New Roman"/>
      <charset val="204"/>
    </font>
    <font>
      <i/>
      <sz val="9"/>
      <color indexed="8"/>
      <name val="Times New Roman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48">
    <xf numFmtId="0" fontId="0" fillId="0" borderId="0" xfId="0"/>
    <xf numFmtId="0" fontId="0" fillId="2" borderId="0" xfId="0" applyFill="1"/>
    <xf numFmtId="0" fontId="4" fillId="0" borderId="0" xfId="0" applyFont="1"/>
    <xf numFmtId="0" fontId="0" fillId="0" borderId="0" xfId="0" applyFill="1"/>
    <xf numFmtId="49" fontId="6" fillId="0" borderId="5" xfId="0" applyNumberFormat="1" applyFont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0" fillId="0" borderId="0" xfId="0" applyFont="1"/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top" wrapText="1"/>
    </xf>
    <xf numFmtId="49" fontId="13" fillId="2" borderId="10" xfId="0" applyNumberFormat="1" applyFont="1" applyFill="1" applyBorder="1" applyAlignment="1">
      <alignment horizontal="center" vertical="center" wrapText="1"/>
    </xf>
    <xf numFmtId="4" fontId="14" fillId="2" borderId="11" xfId="0" applyNumberFormat="1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top" wrapText="1"/>
    </xf>
    <xf numFmtId="4" fontId="17" fillId="2" borderId="11" xfId="0" applyNumberFormat="1" applyFont="1" applyFill="1" applyBorder="1" applyAlignment="1">
      <alignment horizontal="center" vertical="top" wrapText="1"/>
    </xf>
    <xf numFmtId="0" fontId="16" fillId="2" borderId="13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top" wrapText="1"/>
    </xf>
    <xf numFmtId="0" fontId="18" fillId="0" borderId="17" xfId="0" applyFont="1" applyFill="1" applyBorder="1" applyAlignment="1">
      <alignment horizontal="left" vertical="top" wrapText="1"/>
    </xf>
    <xf numFmtId="0" fontId="13" fillId="0" borderId="17" xfId="0" applyFont="1" applyFill="1" applyBorder="1" applyAlignment="1">
      <alignment horizontal="center" vertical="center" wrapText="1"/>
    </xf>
    <xf numFmtId="4" fontId="14" fillId="2" borderId="18" xfId="0" applyNumberFormat="1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left" vertical="top" wrapText="1"/>
    </xf>
    <xf numFmtId="4" fontId="20" fillId="0" borderId="0" xfId="0" applyNumberFormat="1" applyFont="1"/>
    <xf numFmtId="0" fontId="18" fillId="0" borderId="13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top" wrapText="1"/>
    </xf>
    <xf numFmtId="49" fontId="12" fillId="0" borderId="14" xfId="0" applyNumberFormat="1" applyFont="1" applyBorder="1" applyAlignment="1">
      <alignment horizontal="left" vertical="top" wrapText="1"/>
    </xf>
    <xf numFmtId="0" fontId="20" fillId="0" borderId="0" xfId="0" applyFont="1"/>
    <xf numFmtId="0" fontId="9" fillId="5" borderId="10" xfId="0" applyFont="1" applyFill="1" applyBorder="1" applyAlignment="1">
      <alignment horizontal="left" vertical="top" wrapText="1"/>
    </xf>
    <xf numFmtId="49" fontId="13" fillId="5" borderId="10" xfId="0" applyNumberFormat="1" applyFont="1" applyFill="1" applyBorder="1" applyAlignment="1">
      <alignment horizontal="center" vertical="center" wrapText="1"/>
    </xf>
    <xf numFmtId="4" fontId="14" fillId="5" borderId="23" xfId="0" applyNumberFormat="1" applyFont="1" applyFill="1" applyBorder="1" applyAlignment="1">
      <alignment horizontal="center" vertical="top" wrapText="1"/>
    </xf>
    <xf numFmtId="49" fontId="11" fillId="5" borderId="12" xfId="0" applyNumberFormat="1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top" wrapText="1"/>
    </xf>
    <xf numFmtId="49" fontId="21" fillId="5" borderId="13" xfId="0" applyNumberFormat="1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top" wrapText="1"/>
    </xf>
    <xf numFmtId="49" fontId="11" fillId="5" borderId="14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top" wrapText="1"/>
    </xf>
    <xf numFmtId="4" fontId="14" fillId="0" borderId="23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vertical="top" wrapText="1"/>
    </xf>
    <xf numFmtId="0" fontId="15" fillId="0" borderId="24" xfId="0" applyFont="1" applyFill="1" applyBorder="1" applyAlignment="1">
      <alignment horizontal="center" vertical="top" wrapText="1"/>
    </xf>
    <xf numFmtId="4" fontId="14" fillId="7" borderId="23" xfId="0" applyNumberFormat="1" applyFont="1" applyFill="1" applyBorder="1" applyAlignment="1">
      <alignment horizontal="center" vertical="top" wrapText="1"/>
    </xf>
    <xf numFmtId="0" fontId="15" fillId="7" borderId="24" xfId="0" applyFont="1" applyFill="1" applyBorder="1" applyAlignment="1">
      <alignment horizontal="center" vertical="top" wrapText="1"/>
    </xf>
    <xf numFmtId="0" fontId="11" fillId="7" borderId="16" xfId="0" applyFont="1" applyFill="1" applyBorder="1" applyAlignment="1">
      <alignment vertical="top" wrapText="1"/>
    </xf>
    <xf numFmtId="4" fontId="22" fillId="7" borderId="23" xfId="0" applyNumberFormat="1" applyFont="1" applyFill="1" applyBorder="1" applyAlignment="1">
      <alignment horizontal="center" vertical="top" wrapText="1"/>
    </xf>
    <xf numFmtId="0" fontId="11" fillId="7" borderId="20" xfId="0" applyFont="1" applyFill="1" applyBorder="1" applyAlignment="1">
      <alignment vertical="top" wrapText="1"/>
    </xf>
    <xf numFmtId="0" fontId="9" fillId="7" borderId="30" xfId="0" applyFont="1" applyFill="1" applyBorder="1" applyAlignment="1">
      <alignment horizontal="left" vertical="top" wrapText="1"/>
    </xf>
    <xf numFmtId="0" fontId="16" fillId="7" borderId="13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top" wrapText="1"/>
    </xf>
    <xf numFmtId="0" fontId="9" fillId="8" borderId="31" xfId="0" applyFont="1" applyFill="1" applyBorder="1" applyAlignment="1">
      <alignment vertical="center" wrapText="1"/>
    </xf>
    <xf numFmtId="0" fontId="9" fillId="8" borderId="32" xfId="0" applyFont="1" applyFill="1" applyBorder="1" applyAlignment="1">
      <alignment vertical="center" wrapText="1"/>
    </xf>
    <xf numFmtId="0" fontId="23" fillId="8" borderId="33" xfId="0" applyFont="1" applyFill="1" applyBorder="1" applyAlignment="1">
      <alignment vertical="top" wrapText="1"/>
    </xf>
    <xf numFmtId="4" fontId="6" fillId="8" borderId="32" xfId="0" applyNumberFormat="1" applyFont="1" applyFill="1" applyBorder="1" applyAlignment="1">
      <alignment horizontal="center" vertical="center" wrapText="1"/>
    </xf>
    <xf numFmtId="0" fontId="23" fillId="8" borderId="32" xfId="0" applyFont="1" applyFill="1" applyBorder="1" applyAlignment="1">
      <alignment vertical="top" wrapText="1"/>
    </xf>
    <xf numFmtId="0" fontId="23" fillId="8" borderId="34" xfId="0" applyFont="1" applyFill="1" applyBorder="1" applyAlignment="1">
      <alignment vertical="top" wrapText="1"/>
    </xf>
    <xf numFmtId="4" fontId="24" fillId="0" borderId="0" xfId="0" applyNumberFormat="1" applyFont="1"/>
    <xf numFmtId="0" fontId="9" fillId="2" borderId="17" xfId="0" applyFont="1" applyFill="1" applyBorder="1" applyAlignment="1">
      <alignment vertical="top" wrapText="1"/>
    </xf>
    <xf numFmtId="49" fontId="26" fillId="2" borderId="17" xfId="0" applyNumberFormat="1" applyFont="1" applyFill="1" applyBorder="1" applyAlignment="1">
      <alignment horizontal="center" vertical="center" wrapText="1"/>
    </xf>
    <xf numFmtId="4" fontId="17" fillId="2" borderId="18" xfId="0" applyNumberFormat="1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0" fontId="11" fillId="2" borderId="13" xfId="0" applyFont="1" applyFill="1" applyBorder="1" applyAlignment="1">
      <alignment vertical="top" wrapText="1"/>
    </xf>
    <xf numFmtId="49" fontId="21" fillId="2" borderId="13" xfId="0" applyNumberFormat="1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top" wrapText="1"/>
    </xf>
    <xf numFmtId="0" fontId="11" fillId="2" borderId="13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vertical="top" wrapText="1"/>
    </xf>
    <xf numFmtId="4" fontId="14" fillId="9" borderId="23" xfId="0" applyNumberFormat="1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vertical="top" wrapText="1"/>
    </xf>
    <xf numFmtId="0" fontId="9" fillId="2" borderId="10" xfId="0" applyFont="1" applyFill="1" applyBorder="1" applyAlignment="1">
      <alignment vertical="top" wrapText="1"/>
    </xf>
    <xf numFmtId="4" fontId="14" fillId="2" borderId="23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vertical="top" wrapText="1"/>
    </xf>
    <xf numFmtId="49" fontId="9" fillId="2" borderId="14" xfId="0" applyNumberFormat="1" applyFont="1" applyFill="1" applyBorder="1" applyAlignment="1">
      <alignment horizontal="center" vertical="center" wrapText="1"/>
    </xf>
    <xf numFmtId="4" fontId="22" fillId="2" borderId="11" xfId="0" applyNumberFormat="1" applyFont="1" applyFill="1" applyBorder="1" applyAlignment="1">
      <alignment horizontal="center" vertical="top" wrapText="1"/>
    </xf>
    <xf numFmtId="0" fontId="15" fillId="2" borderId="37" xfId="0" applyFont="1" applyFill="1" applyBorder="1" applyAlignment="1">
      <alignment horizontal="center" vertical="top" wrapText="1"/>
    </xf>
    <xf numFmtId="0" fontId="9" fillId="7" borderId="17" xfId="0" applyFont="1" applyFill="1" applyBorder="1" applyAlignment="1">
      <alignment vertical="top" wrapText="1"/>
    </xf>
    <xf numFmtId="0" fontId="27" fillId="7" borderId="17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vertical="top" wrapText="1"/>
    </xf>
    <xf numFmtId="0" fontId="27" fillId="7" borderId="13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top" wrapText="1"/>
    </xf>
    <xf numFmtId="0" fontId="27" fillId="7" borderId="10" xfId="0" applyFont="1" applyFill="1" applyBorder="1" applyAlignment="1">
      <alignment horizontal="center" vertical="center" wrapText="1"/>
    </xf>
    <xf numFmtId="4" fontId="17" fillId="7" borderId="13" xfId="0" applyNumberFormat="1" applyFont="1" applyFill="1" applyBorder="1" applyAlignment="1">
      <alignment horizontal="center" vertical="top" wrapText="1"/>
    </xf>
    <xf numFmtId="0" fontId="27" fillId="2" borderId="1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top" wrapText="1"/>
    </xf>
    <xf numFmtId="0" fontId="27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top" wrapText="1"/>
    </xf>
    <xf numFmtId="0" fontId="27" fillId="2" borderId="10" xfId="0" applyFont="1" applyFill="1" applyBorder="1" applyAlignment="1">
      <alignment horizontal="center" vertical="center" wrapText="1"/>
    </xf>
    <xf numFmtId="4" fontId="14" fillId="2" borderId="23" xfId="0" applyNumberFormat="1" applyFont="1" applyFill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vertical="center" wrapText="1"/>
    </xf>
    <xf numFmtId="0" fontId="18" fillId="4" borderId="10" xfId="0" applyFont="1" applyFill="1" applyBorder="1" applyAlignment="1">
      <alignment vertical="top" wrapText="1"/>
    </xf>
    <xf numFmtId="0" fontId="16" fillId="4" borderId="1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vertical="top" wrapText="1"/>
    </xf>
    <xf numFmtId="0" fontId="16" fillId="4" borderId="13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top" wrapText="1"/>
    </xf>
    <xf numFmtId="0" fontId="9" fillId="4" borderId="10" xfId="0" applyFont="1" applyFill="1" applyBorder="1" applyAlignment="1">
      <alignment vertical="top" wrapText="1"/>
    </xf>
    <xf numFmtId="4" fontId="17" fillId="0" borderId="23" xfId="0" applyNumberFormat="1" applyFont="1" applyFill="1" applyBorder="1" applyAlignment="1">
      <alignment horizontal="center" vertical="top" wrapText="1"/>
    </xf>
    <xf numFmtId="0" fontId="15" fillId="0" borderId="23" xfId="0" applyFont="1" applyFill="1" applyBorder="1" applyAlignment="1">
      <alignment horizontal="center" vertical="top" wrapText="1"/>
    </xf>
    <xf numFmtId="4" fontId="17" fillId="2" borderId="11" xfId="0" applyNumberFormat="1" applyFont="1" applyFill="1" applyBorder="1" applyAlignment="1">
      <alignment horizontal="center" vertical="justify" wrapText="1"/>
    </xf>
    <xf numFmtId="0" fontId="29" fillId="2" borderId="30" xfId="0" applyFont="1" applyFill="1" applyBorder="1" applyAlignment="1">
      <alignment horizontal="left" vertical="top" wrapText="1"/>
    </xf>
    <xf numFmtId="0" fontId="18" fillId="2" borderId="10" xfId="0" applyFont="1" applyFill="1" applyBorder="1" applyAlignment="1">
      <alignment vertical="top" wrapText="1"/>
    </xf>
    <xf numFmtId="0" fontId="31" fillId="2" borderId="0" xfId="0" applyFont="1" applyFill="1" applyAlignment="1">
      <alignment wrapText="1"/>
    </xf>
    <xf numFmtId="0" fontId="16" fillId="2" borderId="17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left" vertical="top" wrapText="1"/>
    </xf>
    <xf numFmtId="4" fontId="32" fillId="0" borderId="0" xfId="0" applyNumberFormat="1" applyFont="1"/>
    <xf numFmtId="4" fontId="33" fillId="0" borderId="0" xfId="0" applyNumberFormat="1" applyFont="1"/>
    <xf numFmtId="4" fontId="34" fillId="0" borderId="0" xfId="0" applyNumberFormat="1" applyFont="1"/>
    <xf numFmtId="0" fontId="35" fillId="0" borderId="0" xfId="0" applyFont="1"/>
    <xf numFmtId="4" fontId="0" fillId="2" borderId="0" xfId="0" applyNumberFormat="1" applyFill="1"/>
    <xf numFmtId="0" fontId="16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horizontal="left" vertical="center" wrapText="1"/>
    </xf>
    <xf numFmtId="49" fontId="11" fillId="2" borderId="14" xfId="0" applyNumberFormat="1" applyFont="1" applyFill="1" applyBorder="1" applyAlignment="1">
      <alignment vertical="center" wrapText="1"/>
    </xf>
    <xf numFmtId="49" fontId="37" fillId="2" borderId="14" xfId="0" applyNumberFormat="1" applyFont="1" applyFill="1" applyBorder="1" applyAlignment="1">
      <alignment vertical="center" wrapText="1"/>
    </xf>
    <xf numFmtId="49" fontId="16" fillId="2" borderId="17" xfId="0" applyNumberFormat="1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49" fontId="36" fillId="2" borderId="14" xfId="0" applyNumberFormat="1" applyFont="1" applyFill="1" applyBorder="1" applyAlignment="1">
      <alignment vertical="center" wrapText="1"/>
    </xf>
    <xf numFmtId="0" fontId="11" fillId="2" borderId="16" xfId="0" applyFont="1" applyFill="1" applyBorder="1" applyAlignment="1">
      <alignment horizontal="left" vertical="top" wrapText="1"/>
    </xf>
    <xf numFmtId="0" fontId="27" fillId="4" borderId="1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12" xfId="0" applyNumberFormat="1" applyFont="1" applyBorder="1" applyAlignment="1">
      <alignment vertical="center" wrapText="1"/>
    </xf>
    <xf numFmtId="0" fontId="9" fillId="4" borderId="17" xfId="0" applyFont="1" applyFill="1" applyBorder="1" applyAlignment="1">
      <alignment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vertical="center" wrapText="1"/>
    </xf>
    <xf numFmtId="49" fontId="9" fillId="0" borderId="19" xfId="0" applyNumberFormat="1" applyFont="1" applyBorder="1" applyAlignment="1">
      <alignment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vertical="top" wrapText="1"/>
    </xf>
    <xf numFmtId="0" fontId="15" fillId="2" borderId="24" xfId="0" applyFont="1" applyFill="1" applyBorder="1" applyAlignment="1">
      <alignment horizontal="center" vertical="top" wrapText="1"/>
    </xf>
    <xf numFmtId="4" fontId="22" fillId="2" borderId="23" xfId="0" applyNumberFormat="1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vertical="top" wrapText="1"/>
    </xf>
    <xf numFmtId="0" fontId="27" fillId="4" borderId="17" xfId="0" applyFont="1" applyFill="1" applyBorder="1" applyAlignment="1">
      <alignment vertical="center" wrapText="1"/>
    </xf>
    <xf numFmtId="0" fontId="12" fillId="2" borderId="23" xfId="0" applyFont="1" applyFill="1" applyBorder="1" applyAlignment="1">
      <alignment horizontal="center" vertical="top" wrapText="1"/>
    </xf>
    <xf numFmtId="4" fontId="22" fillId="0" borderId="11" xfId="0" applyNumberFormat="1" applyFont="1" applyFill="1" applyBorder="1" applyAlignment="1">
      <alignment horizontal="center" vertical="top" wrapText="1"/>
    </xf>
    <xf numFmtId="0" fontId="12" fillId="2" borderId="16" xfId="0" applyFont="1" applyFill="1" applyBorder="1" applyAlignment="1">
      <alignment horizontal="left" vertical="top" wrapText="1"/>
    </xf>
    <xf numFmtId="4" fontId="14" fillId="2" borderId="11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39" fillId="2" borderId="16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29" fillId="2" borderId="16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center" vertical="top" wrapText="1"/>
    </xf>
    <xf numFmtId="0" fontId="16" fillId="0" borderId="17" xfId="0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top" wrapText="1"/>
    </xf>
    <xf numFmtId="49" fontId="9" fillId="0" borderId="13" xfId="0" applyNumberFormat="1" applyFont="1" applyFill="1" applyBorder="1" applyAlignment="1">
      <alignment horizontal="center" vertical="center" wrapText="1"/>
    </xf>
    <xf numFmtId="4" fontId="14" fillId="0" borderId="23" xfId="0" applyNumberFormat="1" applyFont="1" applyFill="1" applyBorder="1" applyAlignment="1">
      <alignment horizontal="center" vertical="top" wrapText="1"/>
    </xf>
    <xf numFmtId="0" fontId="11" fillId="0" borderId="2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top" wrapText="1"/>
    </xf>
    <xf numFmtId="0" fontId="11" fillId="0" borderId="30" xfId="0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9" fillId="0" borderId="19" xfId="0" applyNumberFormat="1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vertical="center" wrapText="1"/>
    </xf>
    <xf numFmtId="4" fontId="17" fillId="0" borderId="11" xfId="0" applyNumberFormat="1" applyFont="1" applyFill="1" applyBorder="1" applyAlignment="1">
      <alignment horizontal="center" vertical="justify" wrapText="1"/>
    </xf>
    <xf numFmtId="0" fontId="12" fillId="0" borderId="12" xfId="0" applyFont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left" vertical="top" wrapText="1"/>
    </xf>
    <xf numFmtId="0" fontId="11" fillId="0" borderId="19" xfId="0" applyFont="1" applyBorder="1" applyAlignment="1">
      <alignment horizontal="center" vertical="center" wrapText="1"/>
    </xf>
    <xf numFmtId="0" fontId="9" fillId="8" borderId="40" xfId="0" applyFont="1" applyFill="1" applyBorder="1" applyAlignment="1">
      <alignment horizontal="left" vertical="center" wrapText="1"/>
    </xf>
    <xf numFmtId="0" fontId="9" fillId="8" borderId="24" xfId="0" applyFont="1" applyFill="1" applyBorder="1" applyAlignment="1">
      <alignment vertical="center" wrapText="1"/>
    </xf>
    <xf numFmtId="0" fontId="23" fillId="8" borderId="24" xfId="0" applyFont="1" applyFill="1" applyBorder="1" applyAlignment="1">
      <alignment vertical="top" wrapText="1"/>
    </xf>
    <xf numFmtId="4" fontId="6" fillId="8" borderId="24" xfId="0" applyNumberFormat="1" applyFont="1" applyFill="1" applyBorder="1" applyAlignment="1">
      <alignment horizontal="center" vertical="center" wrapText="1"/>
    </xf>
    <xf numFmtId="0" fontId="23" fillId="8" borderId="41" xfId="0" applyFont="1" applyFill="1" applyBorder="1" applyAlignment="1">
      <alignment vertical="top" wrapText="1"/>
    </xf>
    <xf numFmtId="4" fontId="40" fillId="0" borderId="0" xfId="0" applyNumberFormat="1" applyFont="1"/>
    <xf numFmtId="0" fontId="9" fillId="2" borderId="13" xfId="0" applyFont="1" applyFill="1" applyBorder="1" applyAlignment="1">
      <alignment horizontal="center" vertical="top" wrapText="1"/>
    </xf>
    <xf numFmtId="0" fontId="11" fillId="7" borderId="42" xfId="0" applyFont="1" applyFill="1" applyBorder="1" applyAlignment="1">
      <alignment horizontal="left" vertical="center" wrapText="1"/>
    </xf>
    <xf numFmtId="4" fontId="17" fillId="7" borderId="18" xfId="0" applyNumberFormat="1" applyFont="1" applyFill="1" applyBorder="1" applyAlignment="1">
      <alignment horizontal="center" vertical="top" wrapText="1"/>
    </xf>
    <xf numFmtId="0" fontId="9" fillId="7" borderId="9" xfId="0" applyFont="1" applyFill="1" applyBorder="1" applyAlignment="1">
      <alignment horizontal="left" vertical="center" wrapText="1"/>
    </xf>
    <xf numFmtId="0" fontId="41" fillId="7" borderId="11" xfId="0" applyFont="1" applyFill="1" applyBorder="1" applyAlignment="1">
      <alignment horizontal="center" vertical="top" wrapText="1"/>
    </xf>
    <xf numFmtId="0" fontId="41" fillId="7" borderId="23" xfId="0" applyFont="1" applyFill="1" applyBorder="1" applyAlignment="1">
      <alignment horizontal="center" vertical="top" wrapText="1"/>
    </xf>
    <xf numFmtId="0" fontId="11" fillId="7" borderId="17" xfId="0" applyFont="1" applyFill="1" applyBorder="1" applyAlignment="1">
      <alignment horizontal="center" vertical="top" wrapText="1"/>
    </xf>
    <xf numFmtId="4" fontId="17" fillId="7" borderId="23" xfId="0" applyNumberFormat="1" applyFont="1" applyFill="1" applyBorder="1" applyAlignment="1">
      <alignment horizontal="center" vertical="top" wrapText="1"/>
    </xf>
    <xf numFmtId="0" fontId="11" fillId="7" borderId="10" xfId="0" applyFont="1" applyFill="1" applyBorder="1" applyAlignment="1">
      <alignment horizontal="center" vertical="top" wrapText="1"/>
    </xf>
    <xf numFmtId="0" fontId="15" fillId="7" borderId="23" xfId="0" applyFont="1" applyFill="1" applyBorder="1" applyAlignment="1">
      <alignment horizontal="center" vertical="top" wrapText="1"/>
    </xf>
    <xf numFmtId="0" fontId="38" fillId="7" borderId="13" xfId="0" applyFont="1" applyFill="1" applyBorder="1" applyAlignment="1">
      <alignment horizontal="center" vertical="top" wrapText="1"/>
    </xf>
    <xf numFmtId="0" fontId="9" fillId="8" borderId="15" xfId="0" applyFont="1" applyFill="1" applyBorder="1" applyAlignment="1">
      <alignment vertical="center" wrapText="1"/>
    </xf>
    <xf numFmtId="0" fontId="9" fillId="8" borderId="37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vertical="top" wrapText="1"/>
    </xf>
    <xf numFmtId="4" fontId="6" fillId="8" borderId="11" xfId="0" applyNumberFormat="1" applyFont="1" applyFill="1" applyBorder="1" applyAlignment="1">
      <alignment horizontal="center" vertical="center" wrapText="1"/>
    </xf>
    <xf numFmtId="0" fontId="23" fillId="8" borderId="43" xfId="0" applyFont="1" applyFill="1" applyBorder="1" applyAlignment="1">
      <alignment vertical="top" wrapText="1"/>
    </xf>
    <xf numFmtId="4" fontId="42" fillId="0" borderId="0" xfId="0" applyNumberFormat="1" applyFont="1"/>
    <xf numFmtId="4" fontId="22" fillId="0" borderId="11" xfId="0" applyNumberFormat="1" applyFont="1" applyFill="1" applyBorder="1" applyAlignment="1">
      <alignment horizontal="center" vertical="center" wrapText="1"/>
    </xf>
    <xf numFmtId="4" fontId="40" fillId="4" borderId="0" xfId="0" applyNumberFormat="1" applyFont="1" applyFill="1"/>
    <xf numFmtId="0" fontId="30" fillId="2" borderId="11" xfId="0" applyFont="1" applyFill="1" applyBorder="1" applyAlignment="1">
      <alignment horizontal="center" vertical="top" wrapText="1"/>
    </xf>
    <xf numFmtId="4" fontId="42" fillId="4" borderId="0" xfId="0" applyNumberFormat="1" applyFont="1" applyFill="1"/>
    <xf numFmtId="4" fontId="22" fillId="11" borderId="11" xfId="0" applyNumberFormat="1" applyFont="1" applyFill="1" applyBorder="1" applyAlignment="1">
      <alignment horizontal="center" vertical="center" wrapText="1"/>
    </xf>
    <xf numFmtId="0" fontId="9" fillId="8" borderId="44" xfId="0" applyFont="1" applyFill="1" applyBorder="1" applyAlignment="1">
      <alignment vertical="center" wrapText="1"/>
    </xf>
    <xf numFmtId="0" fontId="43" fillId="12" borderId="11" xfId="0" applyFont="1" applyFill="1" applyBorder="1" applyAlignment="1">
      <alignment vertical="center" wrapText="1"/>
    </xf>
    <xf numFmtId="0" fontId="44" fillId="12" borderId="11" xfId="0" applyFont="1" applyFill="1" applyBorder="1" applyAlignment="1">
      <alignment vertical="top" wrapText="1"/>
    </xf>
    <xf numFmtId="4" fontId="45" fillId="12" borderId="11" xfId="0" applyNumberFormat="1" applyFont="1" applyFill="1" applyBorder="1" applyAlignment="1">
      <alignment horizontal="center" vertical="center" wrapText="1"/>
    </xf>
    <xf numFmtId="4" fontId="46" fillId="12" borderId="11" xfId="0" applyNumberFormat="1" applyFont="1" applyFill="1" applyBorder="1" applyAlignment="1">
      <alignment vertical="top" wrapText="1"/>
    </xf>
    <xf numFmtId="0" fontId="44" fillId="12" borderId="43" xfId="0" applyFont="1" applyFill="1" applyBorder="1" applyAlignment="1">
      <alignment vertical="top" wrapText="1"/>
    </xf>
    <xf numFmtId="4" fontId="14" fillId="0" borderId="11" xfId="0" applyNumberFormat="1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vertical="center" wrapText="1"/>
    </xf>
    <xf numFmtId="0" fontId="48" fillId="0" borderId="4" xfId="0" applyFont="1" applyBorder="1" applyAlignment="1">
      <alignment vertical="center" wrapText="1"/>
    </xf>
    <xf numFmtId="0" fontId="48" fillId="0" borderId="0" xfId="0" applyFont="1" applyBorder="1" applyAlignment="1">
      <alignment vertical="center" wrapText="1"/>
    </xf>
    <xf numFmtId="0" fontId="4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23" fillId="0" borderId="4" xfId="0" applyFont="1" applyBorder="1" applyAlignment="1">
      <alignment vertical="top" wrapText="1"/>
    </xf>
    <xf numFmtId="0" fontId="23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48" fillId="0" borderId="45" xfId="0" applyFont="1" applyBorder="1" applyAlignment="1">
      <alignment vertical="center" wrapText="1"/>
    </xf>
    <xf numFmtId="0" fontId="48" fillId="0" borderId="46" xfId="0" applyFont="1" applyBorder="1" applyAlignment="1">
      <alignment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right" vertical="center" wrapText="1"/>
    </xf>
    <xf numFmtId="0" fontId="11" fillId="0" borderId="47" xfId="0" applyFont="1" applyBorder="1" applyAlignment="1">
      <alignment horizontal="right" vertical="center" wrapText="1"/>
    </xf>
    <xf numFmtId="4" fontId="50" fillId="0" borderId="0" xfId="0" applyNumberFormat="1" applyFont="1"/>
    <xf numFmtId="4" fontId="51" fillId="0" borderId="0" xfId="0" applyNumberFormat="1" applyFont="1"/>
    <xf numFmtId="4" fontId="52" fillId="0" borderId="0" xfId="0" applyNumberFormat="1" applyFont="1"/>
    <xf numFmtId="4" fontId="53" fillId="0" borderId="0" xfId="0" applyNumberFormat="1" applyFont="1"/>
    <xf numFmtId="0" fontId="54" fillId="0" borderId="0" xfId="0" applyFont="1"/>
    <xf numFmtId="0" fontId="16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7" borderId="37" xfId="0" applyFont="1" applyFill="1" applyBorder="1" applyAlignment="1">
      <alignment horizontal="center" vertical="top" wrapText="1"/>
    </xf>
    <xf numFmtId="0" fontId="11" fillId="7" borderId="17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left" vertical="top" wrapText="1"/>
    </xf>
    <xf numFmtId="0" fontId="11" fillId="7" borderId="13" xfId="0" applyFont="1" applyFill="1" applyBorder="1" applyAlignment="1">
      <alignment vertical="center" wrapText="1"/>
    </xf>
    <xf numFmtId="4" fontId="14" fillId="13" borderId="23" xfId="0" applyNumberFormat="1" applyFont="1" applyFill="1" applyBorder="1" applyAlignment="1">
      <alignment horizontal="center" vertical="top" wrapText="1"/>
    </xf>
    <xf numFmtId="0" fontId="3" fillId="2" borderId="0" xfId="0" applyFont="1" applyFill="1"/>
    <xf numFmtId="0" fontId="3" fillId="14" borderId="0" xfId="0" applyFont="1" applyFill="1"/>
    <xf numFmtId="4" fontId="14" fillId="15" borderId="11" xfId="0" applyNumberFormat="1" applyFont="1" applyFill="1" applyBorder="1" applyAlignment="1">
      <alignment horizontal="center" vertical="top" wrapText="1"/>
    </xf>
    <xf numFmtId="4" fontId="17" fillId="15" borderId="11" xfId="0" applyNumberFormat="1" applyFont="1" applyFill="1" applyBorder="1" applyAlignment="1">
      <alignment horizontal="center" vertical="top" wrapText="1"/>
    </xf>
    <xf numFmtId="4" fontId="17" fillId="15" borderId="13" xfId="0" applyNumberFormat="1" applyFont="1" applyFill="1" applyBorder="1" applyAlignment="1">
      <alignment horizontal="center" vertical="top" wrapText="1"/>
    </xf>
    <xf numFmtId="4" fontId="14" fillId="15" borderId="23" xfId="0" applyNumberFormat="1" applyFont="1" applyFill="1" applyBorder="1" applyAlignment="1">
      <alignment horizontal="center" vertical="center" wrapText="1"/>
    </xf>
    <xf numFmtId="4" fontId="28" fillId="7" borderId="13" xfId="0" applyNumberFormat="1" applyFont="1" applyFill="1" applyBorder="1" applyAlignment="1">
      <alignment horizontal="center" vertical="top" wrapText="1"/>
    </xf>
    <xf numFmtId="0" fontId="61" fillId="7" borderId="24" xfId="0" applyFont="1" applyFill="1" applyBorder="1" applyAlignment="1">
      <alignment horizontal="center" vertical="top" wrapText="1"/>
    </xf>
    <xf numFmtId="4" fontId="14" fillId="7" borderId="23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59" fillId="2" borderId="17" xfId="0" applyFont="1" applyFill="1" applyBorder="1" applyAlignment="1">
      <alignment horizontal="center" vertical="center" wrapText="1"/>
    </xf>
    <xf numFmtId="0" fontId="0" fillId="11" borderId="0" xfId="0" applyFill="1"/>
    <xf numFmtId="0" fontId="60" fillId="0" borderId="0" xfId="0" applyFont="1"/>
    <xf numFmtId="4" fontId="17" fillId="7" borderId="11" xfId="0" applyNumberFormat="1" applyFont="1" applyFill="1" applyBorder="1" applyAlignment="1">
      <alignment horizontal="center" vertical="justify" wrapText="1"/>
    </xf>
    <xf numFmtId="0" fontId="12" fillId="7" borderId="12" xfId="0" applyFont="1" applyFill="1" applyBorder="1" applyAlignment="1">
      <alignment horizontal="center" vertical="center" wrapText="1"/>
    </xf>
    <xf numFmtId="0" fontId="29" fillId="7" borderId="30" xfId="0" applyFont="1" applyFill="1" applyBorder="1" applyAlignment="1">
      <alignment horizontal="left" vertical="top" wrapText="1"/>
    </xf>
    <xf numFmtId="0" fontId="11" fillId="7" borderId="19" xfId="0" applyFont="1" applyFill="1" applyBorder="1" applyAlignment="1">
      <alignment horizontal="center" vertical="center" wrapText="1"/>
    </xf>
    <xf numFmtId="0" fontId="1" fillId="0" borderId="0" xfId="0" applyFont="1" applyFill="1"/>
    <xf numFmtId="49" fontId="11" fillId="0" borderId="25" xfId="0" applyNumberFormat="1" applyFont="1" applyFill="1" applyBorder="1" applyAlignment="1">
      <alignment horizontal="center" vertical="center" wrapText="1"/>
    </xf>
    <xf numFmtId="49" fontId="11" fillId="0" borderId="27" xfId="0" applyNumberFormat="1" applyFont="1" applyFill="1" applyBorder="1" applyAlignment="1">
      <alignment horizontal="center" vertical="center" wrapText="1"/>
    </xf>
    <xf numFmtId="49" fontId="11" fillId="7" borderId="12" xfId="0" applyNumberFormat="1" applyFont="1" applyFill="1" applyBorder="1" applyAlignment="1">
      <alignment horizontal="left" vertical="center" wrapText="1"/>
    </xf>
    <xf numFmtId="49" fontId="11" fillId="7" borderId="14" xfId="0" applyNumberFormat="1" applyFont="1" applyFill="1" applyBorder="1" applyAlignment="1">
      <alignment horizontal="left" vertical="center" wrapText="1"/>
    </xf>
    <xf numFmtId="49" fontId="11" fillId="7" borderId="19" xfId="0" applyNumberFormat="1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left" vertical="center" wrapText="1"/>
    </xf>
    <xf numFmtId="49" fontId="11" fillId="0" borderId="14" xfId="0" applyNumberFormat="1" applyFont="1" applyBorder="1" applyAlignment="1">
      <alignment horizontal="left" vertical="center" wrapText="1"/>
    </xf>
    <xf numFmtId="49" fontId="11" fillId="2" borderId="25" xfId="0" applyNumberFormat="1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49" fontId="25" fillId="2" borderId="12" xfId="0" applyNumberFormat="1" applyFont="1" applyFill="1" applyBorder="1" applyAlignment="1">
      <alignment horizontal="center" vertical="center" wrapText="1"/>
    </xf>
    <xf numFmtId="49" fontId="12" fillId="2" borderId="19" xfId="0" applyNumberFormat="1" applyFont="1" applyFill="1" applyBorder="1" applyAlignment="1">
      <alignment horizontal="center" vertical="center" wrapText="1"/>
    </xf>
    <xf numFmtId="49" fontId="11" fillId="0" borderId="35" xfId="0" applyNumberFormat="1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35" xfId="0" applyNumberFormat="1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49" fontId="25" fillId="7" borderId="12" xfId="0" applyNumberFormat="1" applyFont="1" applyFill="1" applyBorder="1" applyAlignment="1">
      <alignment horizontal="center" vertical="top" wrapText="1"/>
    </xf>
    <xf numFmtId="49" fontId="11" fillId="7" borderId="14" xfId="0" applyNumberFormat="1" applyFont="1" applyFill="1" applyBorder="1" applyAlignment="1">
      <alignment horizontal="center" vertical="top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top" wrapText="1"/>
    </xf>
    <xf numFmtId="0" fontId="11" fillId="7" borderId="13" xfId="0" applyFont="1" applyFill="1" applyBorder="1" applyAlignment="1">
      <alignment horizontal="center" vertical="top" wrapText="1"/>
    </xf>
    <xf numFmtId="49" fontId="11" fillId="2" borderId="10" xfId="0" applyNumberFormat="1" applyFon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top" wrapText="1"/>
    </xf>
    <xf numFmtId="49" fontId="12" fillId="2" borderId="13" xfId="0" applyNumberFormat="1" applyFont="1" applyFill="1" applyBorder="1" applyAlignment="1">
      <alignment horizontal="center" vertical="top" wrapText="1"/>
    </xf>
    <xf numFmtId="49" fontId="11" fillId="7" borderId="25" xfId="0" applyNumberFormat="1" applyFont="1" applyFill="1" applyBorder="1" applyAlignment="1">
      <alignment horizontal="center" vertical="center" wrapText="1"/>
    </xf>
    <xf numFmtId="49" fontId="11" fillId="7" borderId="19" xfId="0" applyNumberFormat="1" applyFont="1" applyFill="1" applyBorder="1" applyAlignment="1">
      <alignment horizontal="center" vertical="center" wrapText="1"/>
    </xf>
    <xf numFmtId="49" fontId="11" fillId="7" borderId="14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11" fillId="7" borderId="27" xfId="0" applyNumberFormat="1" applyFont="1" applyFill="1" applyBorder="1" applyAlignment="1">
      <alignment horizontal="center" vertical="center" wrapText="1"/>
    </xf>
    <xf numFmtId="49" fontId="11" fillId="2" borderId="35" xfId="0" applyNumberFormat="1" applyFont="1" applyFill="1" applyBorder="1" applyAlignment="1">
      <alignment horizontal="center" vertical="center" wrapText="1"/>
    </xf>
    <xf numFmtId="49" fontId="11" fillId="2" borderId="36" xfId="0" applyNumberFormat="1" applyFont="1" applyFill="1" applyBorder="1" applyAlignment="1">
      <alignment horizontal="center" vertical="center" wrapText="1"/>
    </xf>
    <xf numFmtId="49" fontId="11" fillId="7" borderId="12" xfId="0" applyNumberFormat="1" applyFont="1" applyFill="1" applyBorder="1" applyAlignment="1">
      <alignment horizontal="center" vertical="center" wrapText="1"/>
    </xf>
    <xf numFmtId="49" fontId="11" fillId="7" borderId="5" xfId="0" applyNumberFormat="1" applyFont="1" applyFill="1" applyBorder="1" applyAlignment="1">
      <alignment horizontal="center" vertical="center" wrapText="1"/>
    </xf>
    <xf numFmtId="49" fontId="11" fillId="7" borderId="36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10" borderId="10" xfId="0" applyFont="1" applyFill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13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top" wrapText="1"/>
    </xf>
    <xf numFmtId="0" fontId="11" fillId="7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36" fillId="2" borderId="10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7" borderId="29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top" wrapText="1"/>
    </xf>
    <xf numFmtId="0" fontId="16" fillId="2" borderId="13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7" borderId="29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9" fillId="7" borderId="17" xfId="0" applyFont="1" applyFill="1" applyBorder="1" applyAlignment="1">
      <alignment horizontal="left" vertical="top" wrapText="1"/>
    </xf>
    <xf numFmtId="0" fontId="11" fillId="7" borderId="13" xfId="0" applyFont="1" applyFill="1" applyBorder="1" applyAlignment="1">
      <alignment horizontal="left" vertical="top" wrapText="1"/>
    </xf>
    <xf numFmtId="0" fontId="9" fillId="7" borderId="10" xfId="0" applyFont="1" applyFill="1" applyBorder="1" applyAlignment="1">
      <alignment horizontal="left" vertical="top" wrapText="1"/>
    </xf>
    <xf numFmtId="0" fontId="9" fillId="7" borderId="13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0" fontId="30" fillId="2" borderId="10" xfId="0" applyFont="1" applyFill="1" applyBorder="1" applyAlignment="1">
      <alignment horizontal="left" vertical="top" wrapText="1"/>
    </xf>
    <xf numFmtId="0" fontId="30" fillId="2" borderId="13" xfId="0" applyFont="1" applyFill="1" applyBorder="1" applyAlignment="1">
      <alignment horizontal="left" vertical="top" wrapText="1"/>
    </xf>
    <xf numFmtId="0" fontId="48" fillId="0" borderId="4" xfId="0" applyFont="1" applyBorder="1" applyAlignment="1">
      <alignment vertical="center" wrapText="1"/>
    </xf>
    <xf numFmtId="0" fontId="9" fillId="2" borderId="10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  <xf numFmtId="0" fontId="18" fillId="2" borderId="10" xfId="0" applyFont="1" applyFill="1" applyBorder="1" applyAlignment="1">
      <alignment horizontal="left" vertical="top" wrapText="1"/>
    </xf>
    <xf numFmtId="0" fontId="18" fillId="2" borderId="13" xfId="0" applyFont="1" applyFill="1" applyBorder="1" applyAlignment="1">
      <alignment horizontal="left" vertical="top" wrapText="1"/>
    </xf>
    <xf numFmtId="0" fontId="9" fillId="7" borderId="29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top" wrapText="1"/>
    </xf>
    <xf numFmtId="0" fontId="9" fillId="4" borderId="17" xfId="0" applyFont="1" applyFill="1" applyBorder="1" applyAlignment="1">
      <alignment horizontal="left" vertical="top" wrapText="1"/>
    </xf>
    <xf numFmtId="0" fontId="9" fillId="4" borderId="13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1" fillId="4" borderId="22" xfId="0" applyFont="1" applyFill="1" applyBorder="1" applyAlignment="1">
      <alignment horizontal="left" vertical="top" wrapText="1"/>
    </xf>
    <xf numFmtId="0" fontId="11" fillId="4" borderId="20" xfId="0" applyFont="1" applyFill="1" applyBorder="1" applyAlignment="1">
      <alignment horizontal="left" vertical="top" wrapText="1"/>
    </xf>
    <xf numFmtId="0" fontId="11" fillId="2" borderId="22" xfId="0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left" vertical="top" wrapText="1"/>
    </xf>
    <xf numFmtId="0" fontId="11" fillId="7" borderId="16" xfId="0" applyFont="1" applyFill="1" applyBorder="1" applyAlignment="1">
      <alignment horizontal="left" vertical="top" wrapText="1"/>
    </xf>
    <xf numFmtId="0" fontId="11" fillId="7" borderId="20" xfId="0" applyFont="1" applyFill="1" applyBorder="1" applyAlignment="1">
      <alignment horizontal="left" vertical="top" wrapText="1"/>
    </xf>
    <xf numFmtId="0" fontId="11" fillId="7" borderId="22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49" fillId="0" borderId="0" xfId="0" applyFont="1" applyBorder="1" applyAlignment="1">
      <alignment horizontal="right" vertical="center" wrapText="1"/>
    </xf>
    <xf numFmtId="0" fontId="49" fillId="0" borderId="5" xfId="0" applyFont="1" applyBorder="1" applyAlignment="1">
      <alignment horizontal="right" vertical="center" wrapText="1"/>
    </xf>
    <xf numFmtId="0" fontId="11" fillId="2" borderId="9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0" fontId="12" fillId="2" borderId="11" xfId="0" applyNumberFormat="1" applyFont="1" applyFill="1" applyBorder="1" applyAlignment="1">
      <alignment horizontal="left" vertical="top" wrapText="1"/>
    </xf>
    <xf numFmtId="0" fontId="12" fillId="0" borderId="16" xfId="0" applyNumberFormat="1" applyFont="1" applyFill="1" applyBorder="1" applyAlignment="1">
      <alignment horizontal="left" vertical="top" wrapText="1"/>
    </xf>
    <xf numFmtId="0" fontId="12" fillId="0" borderId="20" xfId="0" applyNumberFormat="1" applyFont="1" applyFill="1" applyBorder="1" applyAlignment="1">
      <alignment horizontal="left" vertical="top" wrapText="1"/>
    </xf>
    <xf numFmtId="0" fontId="11" fillId="5" borderId="22" xfId="0" applyFont="1" applyFill="1" applyBorder="1" applyAlignment="1">
      <alignment horizontal="left" vertical="top" wrapText="1"/>
    </xf>
    <xf numFmtId="0" fontId="11" fillId="5" borderId="20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horizontal="left" vertical="top" wrapText="1"/>
    </xf>
    <xf numFmtId="0" fontId="11" fillId="0" borderId="26" xfId="0" applyFont="1" applyFill="1" applyBorder="1" applyAlignment="1">
      <alignment horizontal="left" vertical="top" wrapText="1"/>
    </xf>
    <xf numFmtId="0" fontId="11" fillId="7" borderId="28" xfId="0" applyNumberFormat="1" applyFont="1" applyFill="1" applyBorder="1" applyAlignment="1">
      <alignment horizontal="left" vertical="top" wrapText="1"/>
    </xf>
    <xf numFmtId="0" fontId="11" fillId="7" borderId="26" xfId="0" applyNumberFormat="1" applyFont="1" applyFill="1" applyBorder="1" applyAlignment="1">
      <alignment horizontal="left" vertical="top" wrapText="1"/>
    </xf>
    <xf numFmtId="0" fontId="25" fillId="2" borderId="16" xfId="0" applyFont="1" applyFill="1" applyBorder="1" applyAlignment="1">
      <alignment horizontal="left" vertical="top" wrapText="1"/>
    </xf>
    <xf numFmtId="0" fontId="25" fillId="2" borderId="20" xfId="0" applyFont="1" applyFill="1" applyBorder="1" applyAlignment="1">
      <alignment horizontal="left" vertical="top" wrapText="1"/>
    </xf>
    <xf numFmtId="0" fontId="11" fillId="7" borderId="26" xfId="0" applyFont="1" applyFill="1" applyBorder="1" applyAlignment="1">
      <alignment horizontal="left" vertical="top" wrapText="1"/>
    </xf>
    <xf numFmtId="0" fontId="11" fillId="7" borderId="10" xfId="0" applyFont="1" applyFill="1" applyBorder="1" applyAlignment="1">
      <alignment horizontal="left" vertical="top" wrapText="1"/>
    </xf>
    <xf numFmtId="0" fontId="11" fillId="2" borderId="28" xfId="0" applyFont="1" applyFill="1" applyBorder="1" applyAlignment="1">
      <alignment horizontal="left" vertical="top" wrapText="1"/>
    </xf>
    <xf numFmtId="0" fontId="12" fillId="2" borderId="22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0" fontId="11" fillId="2" borderId="30" xfId="0" applyFont="1" applyFill="1" applyBorder="1" applyAlignment="1">
      <alignment horizontal="left" vertical="top" wrapText="1"/>
    </xf>
    <xf numFmtId="0" fontId="30" fillId="2" borderId="11" xfId="0" applyFont="1" applyFill="1" applyBorder="1" applyAlignment="1">
      <alignment horizontal="left" vertical="top" wrapText="1"/>
    </xf>
    <xf numFmtId="0" fontId="11" fillId="0" borderId="22" xfId="0" applyNumberFormat="1" applyFont="1" applyFill="1" applyBorder="1" applyAlignment="1">
      <alignment horizontal="left" vertical="top" wrapText="1"/>
    </xf>
    <xf numFmtId="0" fontId="11" fillId="0" borderId="20" xfId="0" applyNumberFormat="1" applyFont="1" applyFill="1" applyBorder="1" applyAlignment="1">
      <alignment horizontal="left" vertical="top" wrapText="1"/>
    </xf>
    <xf numFmtId="0" fontId="59" fillId="2" borderId="22" xfId="0" applyFont="1" applyFill="1" applyBorder="1" applyAlignment="1">
      <alignment horizontal="left" vertical="top" wrapText="1"/>
    </xf>
    <xf numFmtId="0" fontId="11" fillId="2" borderId="26" xfId="0" applyFont="1" applyFill="1" applyBorder="1" applyAlignment="1">
      <alignment horizontal="left" vertical="top" wrapText="1"/>
    </xf>
    <xf numFmtId="0" fontId="12" fillId="2" borderId="22" xfId="0" applyNumberFormat="1" applyFont="1" applyFill="1" applyBorder="1" applyAlignment="1">
      <alignment horizontal="left" vertical="top" wrapText="1"/>
    </xf>
    <xf numFmtId="0" fontId="12" fillId="2" borderId="20" xfId="0" applyNumberFormat="1" applyFont="1" applyFill="1" applyBorder="1" applyAlignment="1">
      <alignment horizontal="left" vertical="top" wrapText="1"/>
    </xf>
    <xf numFmtId="0" fontId="11" fillId="4" borderId="22" xfId="0" applyFont="1" applyFill="1" applyBorder="1" applyAlignment="1">
      <alignment horizontal="left" vertical="center" wrapText="1"/>
    </xf>
    <xf numFmtId="0" fontId="11" fillId="4" borderId="20" xfId="0" applyFont="1" applyFill="1" applyBorder="1" applyAlignment="1">
      <alignment horizontal="left" vertical="center" wrapText="1"/>
    </xf>
    <xf numFmtId="0" fontId="11" fillId="0" borderId="22" xfId="0" applyNumberFormat="1" applyFont="1" applyFill="1" applyBorder="1" applyAlignment="1">
      <alignment horizontal="left" vertical="center" wrapText="1"/>
    </xf>
    <xf numFmtId="0" fontId="11" fillId="0" borderId="20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7" fillId="2" borderId="4" xfId="0" applyFont="1" applyFill="1" applyBorder="1" applyAlignment="1">
      <alignment horizontal="left" vertical="center"/>
    </xf>
    <xf numFmtId="0" fontId="47" fillId="2" borderId="0" xfId="0" applyFont="1" applyFill="1" applyBorder="1" applyAlignment="1">
      <alignment horizontal="left" vertical="center"/>
    </xf>
    <xf numFmtId="0" fontId="47" fillId="2" borderId="5" xfId="0" applyFont="1" applyFill="1" applyBorder="1" applyAlignment="1">
      <alignment horizontal="left" vertical="center"/>
    </xf>
    <xf numFmtId="0" fontId="39" fillId="0" borderId="22" xfId="0" applyNumberFormat="1" applyFont="1" applyFill="1" applyBorder="1" applyAlignment="1">
      <alignment horizontal="left" vertical="top" wrapText="1"/>
    </xf>
    <xf numFmtId="0" fontId="39" fillId="0" borderId="20" xfId="0" applyNumberFormat="1" applyFont="1" applyFill="1" applyBorder="1" applyAlignment="1">
      <alignment horizontal="left" vertical="top" wrapText="1"/>
    </xf>
    <xf numFmtId="0" fontId="12" fillId="0" borderId="22" xfId="0" applyNumberFormat="1" applyFont="1" applyFill="1" applyBorder="1" applyAlignment="1">
      <alignment horizontal="left" vertical="top" wrapText="1"/>
    </xf>
    <xf numFmtId="0" fontId="12" fillId="0" borderId="10" xfId="0" applyNumberFormat="1" applyFont="1" applyFill="1" applyBorder="1" applyAlignment="1">
      <alignment horizontal="left" vertical="top" wrapText="1"/>
    </xf>
    <xf numFmtId="0" fontId="12" fillId="0" borderId="13" xfId="0" applyNumberFormat="1" applyFont="1" applyFill="1" applyBorder="1" applyAlignment="1">
      <alignment horizontal="left" vertical="top" wrapText="1"/>
    </xf>
    <xf numFmtId="0" fontId="11" fillId="2" borderId="22" xfId="0" applyNumberFormat="1" applyFont="1" applyFill="1" applyBorder="1" applyAlignment="1">
      <alignment horizontal="left" vertical="center" wrapText="1"/>
    </xf>
    <xf numFmtId="0" fontId="11" fillId="2" borderId="20" xfId="0" applyNumberFormat="1" applyFont="1" applyFill="1" applyBorder="1" applyAlignment="1">
      <alignment horizontal="left" vertical="center" wrapText="1"/>
    </xf>
    <xf numFmtId="0" fontId="62" fillId="2" borderId="17" xfId="0" applyFont="1" applyFill="1" applyBorder="1" applyAlignment="1">
      <alignment horizontal="center" vertical="center" wrapText="1"/>
    </xf>
    <xf numFmtId="0" fontId="62" fillId="2" borderId="2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"/>
  <sheetViews>
    <sheetView tabSelected="1" view="pageBreakPreview" topLeftCell="A112" zoomScale="90" zoomScaleNormal="100" workbookViewId="0">
      <selection activeCell="A164" sqref="A164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425" t="s">
        <v>286</v>
      </c>
      <c r="B1" s="426"/>
      <c r="C1" s="426"/>
      <c r="D1" s="426"/>
      <c r="E1" s="426"/>
      <c r="F1" s="426"/>
      <c r="G1" s="427"/>
    </row>
    <row r="2" spans="1:10" ht="20.25" x14ac:dyDescent="0.25">
      <c r="A2" s="428" t="s">
        <v>0</v>
      </c>
      <c r="B2" s="429"/>
      <c r="C2" s="429"/>
      <c r="D2" s="429"/>
      <c r="E2" s="429"/>
      <c r="F2" s="429"/>
      <c r="G2" s="4" t="s">
        <v>295</v>
      </c>
    </row>
    <row r="3" spans="1:10" ht="18.75" x14ac:dyDescent="0.25">
      <c r="A3" s="430" t="s">
        <v>1</v>
      </c>
      <c r="B3" s="431"/>
      <c r="C3" s="431"/>
      <c r="D3" s="431"/>
      <c r="E3" s="431"/>
      <c r="F3" s="431"/>
      <c r="G3" s="432"/>
    </row>
    <row r="4" spans="1:10" ht="18.75" x14ac:dyDescent="0.25">
      <c r="A4" s="5"/>
      <c r="B4" s="431" t="s">
        <v>2</v>
      </c>
      <c r="C4" s="431"/>
      <c r="D4" s="431"/>
      <c r="E4" s="431"/>
      <c r="F4" s="6"/>
      <c r="G4" s="7"/>
    </row>
    <row r="5" spans="1:10" ht="19.5" x14ac:dyDescent="0.3">
      <c r="A5" s="433" t="s">
        <v>3</v>
      </c>
      <c r="B5" s="434"/>
      <c r="C5" s="434"/>
      <c r="D5" s="434"/>
      <c r="E5" s="434"/>
      <c r="F5" s="434"/>
      <c r="G5" s="435"/>
      <c r="H5" s="8"/>
    </row>
    <row r="6" spans="1:10" ht="81.75" customHeight="1" x14ac:dyDescent="0.25">
      <c r="A6" s="9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1" t="s">
        <v>9</v>
      </c>
      <c r="G6" s="12" t="s">
        <v>10</v>
      </c>
    </row>
    <row r="7" spans="1:10" ht="19.5" customHeight="1" x14ac:dyDescent="0.25">
      <c r="A7" s="9">
        <v>1</v>
      </c>
      <c r="B7" s="10">
        <v>2</v>
      </c>
      <c r="C7" s="10">
        <v>3</v>
      </c>
      <c r="D7" s="12">
        <v>4</v>
      </c>
      <c r="E7" s="10">
        <v>5</v>
      </c>
      <c r="F7" s="13">
        <v>6</v>
      </c>
      <c r="G7" s="12">
        <v>7</v>
      </c>
    </row>
    <row r="8" spans="1:10" ht="27" customHeight="1" x14ac:dyDescent="0.25">
      <c r="A8" s="394" t="s">
        <v>11</v>
      </c>
      <c r="B8" s="369" t="s">
        <v>12</v>
      </c>
      <c r="C8" s="352" t="s">
        <v>13</v>
      </c>
      <c r="D8" s="16">
        <f>2209000+14000</f>
        <v>2223000</v>
      </c>
      <c r="E8" s="318" t="s">
        <v>14</v>
      </c>
      <c r="F8" s="319" t="s">
        <v>15</v>
      </c>
      <c r="G8" s="267" t="s">
        <v>16</v>
      </c>
    </row>
    <row r="9" spans="1:10" ht="63.75" customHeight="1" x14ac:dyDescent="0.25">
      <c r="A9" s="394"/>
      <c r="B9" s="370"/>
      <c r="C9" s="353"/>
      <c r="D9" s="20" t="s">
        <v>17</v>
      </c>
      <c r="E9" s="318"/>
      <c r="F9" s="319"/>
      <c r="G9" s="268"/>
    </row>
    <row r="10" spans="1:10" ht="45" customHeight="1" x14ac:dyDescent="0.25">
      <c r="A10" s="395" t="s">
        <v>18</v>
      </c>
      <c r="B10" s="369" t="s">
        <v>19</v>
      </c>
      <c r="C10" s="341">
        <v>2210</v>
      </c>
      <c r="D10" s="21">
        <f>140000+1500+5250+16400+6000+5000+20000+3000+1200+5000+8750+8750</f>
        <v>220850</v>
      </c>
      <c r="E10" s="17" t="s">
        <v>20</v>
      </c>
      <c r="F10" s="314" t="s">
        <v>21</v>
      </c>
      <c r="G10" s="267" t="s">
        <v>16</v>
      </c>
      <c r="H10" s="247"/>
    </row>
    <row r="11" spans="1:10" ht="45" customHeight="1" x14ac:dyDescent="0.25">
      <c r="A11" s="395"/>
      <c r="B11" s="370"/>
      <c r="C11" s="343"/>
      <c r="D11" s="23" t="s">
        <v>22</v>
      </c>
      <c r="E11" s="24" t="s">
        <v>23</v>
      </c>
      <c r="F11" s="315"/>
      <c r="G11" s="268"/>
    </row>
    <row r="12" spans="1:10" ht="45" customHeight="1" x14ac:dyDescent="0.25">
      <c r="A12" s="396" t="s">
        <v>24</v>
      </c>
      <c r="B12" s="371" t="s">
        <v>25</v>
      </c>
      <c r="C12" s="348">
        <v>2210</v>
      </c>
      <c r="D12" s="16">
        <f>800+1050+1000+5600+400+500+5400</f>
        <v>14750</v>
      </c>
      <c r="E12" s="18" t="s">
        <v>26</v>
      </c>
      <c r="F12" s="314" t="s">
        <v>21</v>
      </c>
      <c r="G12" s="288" t="s">
        <v>27</v>
      </c>
      <c r="H12" s="247"/>
      <c r="I12" s="1"/>
      <c r="J12" s="248"/>
    </row>
    <row r="13" spans="1:10" ht="32.25" customHeight="1" x14ac:dyDescent="0.25">
      <c r="A13" s="396"/>
      <c r="B13" s="372"/>
      <c r="C13" s="349"/>
      <c r="D13" s="26" t="s">
        <v>28</v>
      </c>
      <c r="E13" s="18"/>
      <c r="F13" s="315"/>
      <c r="G13" s="289"/>
    </row>
    <row r="14" spans="1:10" ht="48.75" customHeight="1" x14ac:dyDescent="0.25">
      <c r="A14" s="397" t="s">
        <v>29</v>
      </c>
      <c r="B14" s="27" t="s">
        <v>30</v>
      </c>
      <c r="C14" s="28">
        <v>2210</v>
      </c>
      <c r="D14" s="29">
        <v>4500</v>
      </c>
      <c r="E14" s="446" t="s">
        <v>296</v>
      </c>
      <c r="F14" s="30" t="s">
        <v>21</v>
      </c>
      <c r="G14" s="31" t="s">
        <v>16</v>
      </c>
      <c r="H14" s="32"/>
    </row>
    <row r="15" spans="1:10" ht="50.25" customHeight="1" x14ac:dyDescent="0.25">
      <c r="A15" s="398"/>
      <c r="B15" s="33"/>
      <c r="C15" s="34"/>
      <c r="D15" s="35" t="s">
        <v>31</v>
      </c>
      <c r="E15" s="447"/>
      <c r="F15" s="25"/>
      <c r="G15" s="36"/>
      <c r="H15" s="37"/>
    </row>
    <row r="16" spans="1:10" ht="37.5" hidden="1" customHeight="1" x14ac:dyDescent="0.25">
      <c r="A16" s="399" t="s">
        <v>32</v>
      </c>
      <c r="B16" s="38" t="s">
        <v>12</v>
      </c>
      <c r="C16" s="39" t="s">
        <v>13</v>
      </c>
      <c r="D16" s="40">
        <v>0</v>
      </c>
      <c r="E16" s="337" t="s">
        <v>14</v>
      </c>
      <c r="F16" s="314" t="s">
        <v>15</v>
      </c>
      <c r="G16" s="41" t="s">
        <v>16</v>
      </c>
      <c r="H16" s="37"/>
    </row>
    <row r="17" spans="1:11" ht="37.5" hidden="1" customHeight="1" x14ac:dyDescent="0.25">
      <c r="A17" s="400"/>
      <c r="B17" s="42"/>
      <c r="C17" s="43"/>
      <c r="D17" s="44" t="s">
        <v>33</v>
      </c>
      <c r="E17" s="338"/>
      <c r="F17" s="315"/>
      <c r="G17" s="45"/>
      <c r="H17" s="37"/>
    </row>
    <row r="18" spans="1:11" ht="49.5" hidden="1" customHeight="1" x14ac:dyDescent="0.25">
      <c r="A18" s="401" t="s">
        <v>34</v>
      </c>
      <c r="B18" s="46" t="s">
        <v>35</v>
      </c>
      <c r="C18" s="333">
        <v>2210</v>
      </c>
      <c r="D18" s="47">
        <v>0</v>
      </c>
      <c r="E18" s="302" t="s">
        <v>36</v>
      </c>
      <c r="F18" s="320" t="s">
        <v>37</v>
      </c>
      <c r="G18" s="254" t="s">
        <v>38</v>
      </c>
    </row>
    <row r="19" spans="1:11" ht="49.5" hidden="1" customHeight="1" x14ac:dyDescent="0.25">
      <c r="A19" s="402"/>
      <c r="B19" s="49"/>
      <c r="C19" s="354"/>
      <c r="D19" s="50" t="s">
        <v>39</v>
      </c>
      <c r="E19" s="303"/>
      <c r="F19" s="321"/>
      <c r="G19" s="255"/>
    </row>
    <row r="20" spans="1:11" ht="33" hidden="1" customHeight="1" x14ac:dyDescent="0.25">
      <c r="A20" s="403" t="s">
        <v>40</v>
      </c>
      <c r="B20" s="373"/>
      <c r="C20" s="355">
        <v>2210</v>
      </c>
      <c r="D20" s="51">
        <v>0</v>
      </c>
      <c r="E20" s="339" t="s">
        <v>41</v>
      </c>
      <c r="F20" s="322" t="s">
        <v>42</v>
      </c>
      <c r="G20" s="290" t="s">
        <v>43</v>
      </c>
      <c r="I20" s="71"/>
    </row>
    <row r="21" spans="1:11" ht="40.5" hidden="1" customHeight="1" x14ac:dyDescent="0.25">
      <c r="A21" s="404"/>
      <c r="B21" s="374"/>
      <c r="C21" s="356"/>
      <c r="D21" s="52" t="s">
        <v>44</v>
      </c>
      <c r="E21" s="282"/>
      <c r="F21" s="323"/>
      <c r="G21" s="291"/>
      <c r="I21" s="114"/>
    </row>
    <row r="22" spans="1:11" ht="34.5" hidden="1" customHeight="1" x14ac:dyDescent="0.25">
      <c r="A22" s="53" t="s">
        <v>45</v>
      </c>
      <c r="B22" s="374"/>
      <c r="C22" s="356"/>
      <c r="D22" s="54">
        <v>0</v>
      </c>
      <c r="E22" s="282"/>
      <c r="F22" s="323"/>
      <c r="G22" s="291"/>
    </row>
    <row r="23" spans="1:11" ht="42" hidden="1" customHeight="1" x14ac:dyDescent="0.25">
      <c r="A23" s="55"/>
      <c r="B23" s="56"/>
      <c r="C23" s="57"/>
      <c r="D23" s="58" t="s">
        <v>46</v>
      </c>
      <c r="E23" s="283"/>
      <c r="F23" s="324"/>
      <c r="G23" s="292"/>
    </row>
    <row r="24" spans="1:11" ht="29.25" customHeight="1" x14ac:dyDescent="0.3">
      <c r="A24" s="59" t="s">
        <v>47</v>
      </c>
      <c r="B24" s="60"/>
      <c r="C24" s="61"/>
      <c r="D24" s="62">
        <f>D8+D10+D12+D14</f>
        <v>2463100</v>
      </c>
      <c r="E24" s="63"/>
      <c r="F24" s="63"/>
      <c r="G24" s="64"/>
      <c r="H24" s="65"/>
      <c r="I24" s="115"/>
      <c r="J24" s="116"/>
      <c r="K24" s="117"/>
    </row>
    <row r="25" spans="1:11" ht="39" customHeight="1" x14ac:dyDescent="0.25">
      <c r="A25" s="405" t="s">
        <v>48</v>
      </c>
      <c r="B25" s="66" t="s">
        <v>49</v>
      </c>
      <c r="C25" s="67" t="s">
        <v>50</v>
      </c>
      <c r="D25" s="68">
        <v>915000</v>
      </c>
      <c r="E25" s="278" t="s">
        <v>26</v>
      </c>
      <c r="F25" s="70" t="s">
        <v>51</v>
      </c>
      <c r="G25" s="272" t="s">
        <v>52</v>
      </c>
      <c r="H25" s="71"/>
    </row>
    <row r="26" spans="1:11" ht="62.25" customHeight="1" x14ac:dyDescent="0.25">
      <c r="A26" s="406"/>
      <c r="B26" s="72"/>
      <c r="C26" s="73"/>
      <c r="D26" s="74" t="s">
        <v>53</v>
      </c>
      <c r="E26" s="279"/>
      <c r="F26" s="70"/>
      <c r="G26" s="293"/>
    </row>
    <row r="27" spans="1:11" ht="57.75" customHeight="1" x14ac:dyDescent="0.25">
      <c r="A27" s="386" t="s">
        <v>54</v>
      </c>
      <c r="B27" s="76" t="s">
        <v>55</v>
      </c>
      <c r="C27" s="350">
        <v>2240</v>
      </c>
      <c r="D27" s="77">
        <f>9269599-1290277</f>
        <v>7979322</v>
      </c>
      <c r="E27" s="317" t="s">
        <v>56</v>
      </c>
      <c r="F27" s="317" t="s">
        <v>57</v>
      </c>
      <c r="G27" s="290" t="s">
        <v>58</v>
      </c>
    </row>
    <row r="28" spans="1:11" ht="49.5" customHeight="1" x14ac:dyDescent="0.25">
      <c r="A28" s="407"/>
      <c r="B28" s="78"/>
      <c r="C28" s="357"/>
      <c r="D28" s="243" t="s">
        <v>288</v>
      </c>
      <c r="E28" s="325"/>
      <c r="F28" s="325"/>
      <c r="G28" s="294"/>
    </row>
    <row r="29" spans="1:11" ht="45" customHeight="1" x14ac:dyDescent="0.25">
      <c r="A29" s="386" t="s">
        <v>59</v>
      </c>
      <c r="B29" s="76" t="s">
        <v>55</v>
      </c>
      <c r="C29" s="350">
        <v>2240</v>
      </c>
      <c r="D29" s="241">
        <v>1290277</v>
      </c>
      <c r="E29" s="317" t="s">
        <v>56</v>
      </c>
      <c r="F29" s="317" t="s">
        <v>60</v>
      </c>
      <c r="G29" s="290" t="s">
        <v>61</v>
      </c>
    </row>
    <row r="30" spans="1:11" ht="43.5" customHeight="1" x14ac:dyDescent="0.25">
      <c r="A30" s="407"/>
      <c r="B30" s="78"/>
      <c r="C30" s="357"/>
      <c r="D30" s="243" t="s">
        <v>289</v>
      </c>
      <c r="E30" s="325"/>
      <c r="F30" s="325"/>
      <c r="G30" s="294"/>
    </row>
    <row r="31" spans="1:11" ht="42" customHeight="1" x14ac:dyDescent="0.25">
      <c r="A31" s="386" t="s">
        <v>62</v>
      </c>
      <c r="B31" s="76" t="s">
        <v>55</v>
      </c>
      <c r="C31" s="350">
        <v>2240</v>
      </c>
      <c r="D31" s="244">
        <f>8674965-1068309.2</f>
        <v>7606655.7999999998</v>
      </c>
      <c r="E31" s="317" t="s">
        <v>56</v>
      </c>
      <c r="F31" s="317" t="s">
        <v>63</v>
      </c>
      <c r="G31" s="290" t="s">
        <v>64</v>
      </c>
      <c r="J31" s="71"/>
    </row>
    <row r="32" spans="1:11" ht="44.25" customHeight="1" x14ac:dyDescent="0.25">
      <c r="A32" s="407"/>
      <c r="B32" s="78"/>
      <c r="C32" s="357"/>
      <c r="D32" s="243" t="s">
        <v>290</v>
      </c>
      <c r="E32" s="325"/>
      <c r="F32" s="325"/>
      <c r="G32" s="294"/>
      <c r="H32" s="245"/>
    </row>
    <row r="33" spans="1:10" ht="42" customHeight="1" x14ac:dyDescent="0.25">
      <c r="A33" s="386" t="s">
        <v>65</v>
      </c>
      <c r="B33" s="76" t="s">
        <v>55</v>
      </c>
      <c r="C33" s="350">
        <v>2240</v>
      </c>
      <c r="D33" s="241">
        <v>1068309.2</v>
      </c>
      <c r="E33" s="317" t="s">
        <v>56</v>
      </c>
      <c r="F33" s="317" t="s">
        <v>60</v>
      </c>
      <c r="G33" s="290" t="s">
        <v>61</v>
      </c>
    </row>
    <row r="34" spans="1:10" ht="41.25" customHeight="1" x14ac:dyDescent="0.25">
      <c r="A34" s="407"/>
      <c r="B34" s="78"/>
      <c r="C34" s="357"/>
      <c r="D34" s="243" t="s">
        <v>291</v>
      </c>
      <c r="E34" s="325"/>
      <c r="F34" s="325"/>
      <c r="G34" s="294"/>
    </row>
    <row r="35" spans="1:10" ht="68.25" customHeight="1" x14ac:dyDescent="0.25">
      <c r="A35" s="382" t="s">
        <v>66</v>
      </c>
      <c r="B35" s="79" t="s">
        <v>49</v>
      </c>
      <c r="C35" s="341">
        <v>2240</v>
      </c>
      <c r="D35" s="80">
        <v>815000</v>
      </c>
      <c r="E35" s="278" t="s">
        <v>26</v>
      </c>
      <c r="F35" s="278" t="s">
        <v>21</v>
      </c>
      <c r="G35" s="19" t="s">
        <v>27</v>
      </c>
    </row>
    <row r="36" spans="1:10" ht="27.75" customHeight="1" x14ac:dyDescent="0.25">
      <c r="A36" s="383"/>
      <c r="B36" s="81"/>
      <c r="C36" s="343"/>
      <c r="D36" s="20" t="s">
        <v>67</v>
      </c>
      <c r="E36" s="279"/>
      <c r="F36" s="279"/>
      <c r="G36" s="82" t="s">
        <v>68</v>
      </c>
    </row>
    <row r="37" spans="1:10" s="1" customFormat="1" ht="39" customHeight="1" x14ac:dyDescent="0.25">
      <c r="A37" s="382" t="s">
        <v>69</v>
      </c>
      <c r="B37" s="369" t="s">
        <v>70</v>
      </c>
      <c r="C37" s="341">
        <v>2240</v>
      </c>
      <c r="D37" s="83">
        <f>21200+28600</f>
        <v>49800</v>
      </c>
      <c r="E37" s="278" t="s">
        <v>71</v>
      </c>
      <c r="F37" s="278" t="s">
        <v>21</v>
      </c>
      <c r="G37" s="295" t="s">
        <v>72</v>
      </c>
      <c r="H37" s="236"/>
    </row>
    <row r="38" spans="1:10" s="1" customFormat="1" ht="48.75" customHeight="1" x14ac:dyDescent="0.25">
      <c r="A38" s="383"/>
      <c r="B38" s="370"/>
      <c r="C38" s="343"/>
      <c r="D38" s="74" t="s">
        <v>73</v>
      </c>
      <c r="E38" s="279"/>
      <c r="F38" s="279"/>
      <c r="G38" s="296"/>
      <c r="H38" s="237"/>
      <c r="J38" s="118"/>
    </row>
    <row r="39" spans="1:10" ht="48" customHeight="1" x14ac:dyDescent="0.25">
      <c r="A39" s="386" t="s">
        <v>74</v>
      </c>
      <c r="B39" s="362" t="s">
        <v>75</v>
      </c>
      <c r="C39" s="350">
        <v>2240</v>
      </c>
      <c r="D39" s="238">
        <v>576</v>
      </c>
      <c r="E39" s="317" t="s">
        <v>71</v>
      </c>
      <c r="F39" s="317" t="s">
        <v>21</v>
      </c>
      <c r="G39" s="297" t="s">
        <v>76</v>
      </c>
    </row>
    <row r="40" spans="1:10" ht="23.25" customHeight="1" x14ac:dyDescent="0.25">
      <c r="A40" s="385"/>
      <c r="B40" s="363"/>
      <c r="C40" s="351"/>
      <c r="D40" s="230" t="s">
        <v>77</v>
      </c>
      <c r="E40" s="283"/>
      <c r="F40" s="283"/>
      <c r="G40" s="292"/>
    </row>
    <row r="41" spans="1:10" ht="47.25" customHeight="1" x14ac:dyDescent="0.25">
      <c r="A41" s="408" t="s">
        <v>78</v>
      </c>
      <c r="B41" s="85" t="s">
        <v>79</v>
      </c>
      <c r="C41" s="86">
        <v>2240</v>
      </c>
      <c r="D41" s="91">
        <f>3545600-100400</f>
        <v>3445200</v>
      </c>
      <c r="E41" s="283" t="s">
        <v>80</v>
      </c>
      <c r="F41" s="282" t="s">
        <v>63</v>
      </c>
      <c r="G41" s="298" t="s">
        <v>81</v>
      </c>
    </row>
    <row r="42" spans="1:10" ht="38.25" customHeight="1" x14ac:dyDescent="0.25">
      <c r="A42" s="361"/>
      <c r="B42" s="87"/>
      <c r="C42" s="88"/>
      <c r="D42" s="89" t="s">
        <v>82</v>
      </c>
      <c r="E42" s="340"/>
      <c r="F42" s="283"/>
      <c r="G42" s="299"/>
    </row>
    <row r="43" spans="1:10" ht="43.5" customHeight="1" x14ac:dyDescent="0.25">
      <c r="A43" s="386" t="s">
        <v>83</v>
      </c>
      <c r="B43" s="76" t="s">
        <v>84</v>
      </c>
      <c r="C43" s="90">
        <v>2240</v>
      </c>
      <c r="D43" s="239">
        <f>100400+100000</f>
        <v>200400</v>
      </c>
      <c r="E43" s="317" t="s">
        <v>85</v>
      </c>
      <c r="F43" s="317" t="s">
        <v>60</v>
      </c>
      <c r="G43" s="297" t="s">
        <v>86</v>
      </c>
    </row>
    <row r="44" spans="1:10" ht="49.5" customHeight="1" x14ac:dyDescent="0.25">
      <c r="A44" s="385"/>
      <c r="B44" s="87"/>
      <c r="C44" s="88"/>
      <c r="D44" s="89" t="s">
        <v>87</v>
      </c>
      <c r="E44" s="283"/>
      <c r="F44" s="283"/>
      <c r="G44" s="292"/>
      <c r="I44" s="71"/>
    </row>
    <row r="45" spans="1:10" ht="41.25" customHeight="1" x14ac:dyDescent="0.25">
      <c r="A45" s="408" t="s">
        <v>88</v>
      </c>
      <c r="B45" s="85" t="s">
        <v>79</v>
      </c>
      <c r="C45" s="86">
        <v>2240</v>
      </c>
      <c r="D45" s="242">
        <f>3566217-51717</f>
        <v>3514500</v>
      </c>
      <c r="E45" s="283" t="s">
        <v>80</v>
      </c>
      <c r="F45" s="282" t="s">
        <v>63</v>
      </c>
      <c r="G45" s="297" t="s">
        <v>89</v>
      </c>
    </row>
    <row r="46" spans="1:10" ht="39" customHeight="1" x14ac:dyDescent="0.25">
      <c r="A46" s="361"/>
      <c r="B46" s="87"/>
      <c r="C46" s="88"/>
      <c r="D46" s="89" t="s">
        <v>90</v>
      </c>
      <c r="E46" s="340"/>
      <c r="F46" s="283"/>
      <c r="G46" s="292"/>
    </row>
    <row r="47" spans="1:10" ht="27" customHeight="1" x14ac:dyDescent="0.25">
      <c r="A47" s="408" t="s">
        <v>91</v>
      </c>
      <c r="B47" s="85" t="s">
        <v>79</v>
      </c>
      <c r="C47" s="86">
        <v>2240</v>
      </c>
      <c r="D47" s="240">
        <v>51717</v>
      </c>
      <c r="E47" s="283" t="s">
        <v>85</v>
      </c>
      <c r="F47" s="282" t="s">
        <v>60</v>
      </c>
      <c r="G47" s="297" t="s">
        <v>92</v>
      </c>
    </row>
    <row r="48" spans="1:10" ht="42" customHeight="1" x14ac:dyDescent="0.25">
      <c r="A48" s="361"/>
      <c r="B48" s="87"/>
      <c r="C48" s="88"/>
      <c r="D48" s="89" t="s">
        <v>93</v>
      </c>
      <c r="E48" s="340"/>
      <c r="F48" s="283"/>
      <c r="G48" s="292"/>
      <c r="I48" s="71"/>
      <c r="J48" s="71"/>
    </row>
    <row r="49" spans="1:8" ht="56.25" customHeight="1" x14ac:dyDescent="0.25">
      <c r="A49" s="382" t="s">
        <v>94</v>
      </c>
      <c r="B49" s="66" t="s">
        <v>95</v>
      </c>
      <c r="C49" s="92">
        <v>2240</v>
      </c>
      <c r="D49" s="21">
        <v>325200</v>
      </c>
      <c r="E49" s="279" t="s">
        <v>80</v>
      </c>
      <c r="F49" s="93" t="s">
        <v>96</v>
      </c>
      <c r="G49" s="267" t="s">
        <v>97</v>
      </c>
    </row>
    <row r="50" spans="1:8" ht="26.25" customHeight="1" x14ac:dyDescent="0.25">
      <c r="A50" s="383"/>
      <c r="B50" s="81"/>
      <c r="C50" s="94"/>
      <c r="D50" s="84" t="s">
        <v>98</v>
      </c>
      <c r="E50" s="318"/>
      <c r="F50" s="95"/>
      <c r="G50" s="268"/>
    </row>
    <row r="51" spans="1:8" ht="42" customHeight="1" x14ac:dyDescent="0.25">
      <c r="A51" s="409" t="s">
        <v>99</v>
      </c>
      <c r="B51" s="79" t="s">
        <v>100</v>
      </c>
      <c r="C51" s="96">
        <v>2240</v>
      </c>
      <c r="D51" s="97">
        <f>119748</f>
        <v>119748</v>
      </c>
      <c r="E51" s="98" t="s">
        <v>80</v>
      </c>
      <c r="F51" s="308" t="s">
        <v>96</v>
      </c>
      <c r="G51" s="265" t="s">
        <v>16</v>
      </c>
    </row>
    <row r="52" spans="1:8" ht="38.25" customHeight="1" x14ac:dyDescent="0.25">
      <c r="A52" s="383"/>
      <c r="B52" s="81"/>
      <c r="C52" s="99"/>
      <c r="D52" s="84" t="s">
        <v>101</v>
      </c>
      <c r="E52" s="75"/>
      <c r="F52" s="279"/>
      <c r="G52" s="268"/>
    </row>
    <row r="53" spans="1:8" ht="38.25" customHeight="1" x14ac:dyDescent="0.25">
      <c r="A53" s="409" t="s">
        <v>99</v>
      </c>
      <c r="B53" s="79" t="s">
        <v>100</v>
      </c>
      <c r="C53" s="96">
        <v>2240</v>
      </c>
      <c r="D53" s="97">
        <f>119748</f>
        <v>119748</v>
      </c>
      <c r="E53" s="98" t="s">
        <v>80</v>
      </c>
      <c r="F53" s="308" t="s">
        <v>102</v>
      </c>
      <c r="G53" s="265" t="s">
        <v>16</v>
      </c>
    </row>
    <row r="54" spans="1:8" ht="38.25" customHeight="1" x14ac:dyDescent="0.25">
      <c r="A54" s="383"/>
      <c r="B54" s="81"/>
      <c r="C54" s="99"/>
      <c r="D54" s="84" t="s">
        <v>101</v>
      </c>
      <c r="E54" s="75"/>
      <c r="F54" s="279"/>
      <c r="G54" s="268"/>
    </row>
    <row r="55" spans="1:8" ht="36" customHeight="1" x14ac:dyDescent="0.25">
      <c r="A55" s="410" t="s">
        <v>103</v>
      </c>
      <c r="B55" s="100" t="s">
        <v>104</v>
      </c>
      <c r="C55" s="344">
        <v>2240</v>
      </c>
      <c r="D55" s="21">
        <v>673500</v>
      </c>
      <c r="E55" s="278" t="s">
        <v>105</v>
      </c>
      <c r="F55" s="278" t="s">
        <v>102</v>
      </c>
      <c r="G55" s="275" t="s">
        <v>106</v>
      </c>
    </row>
    <row r="56" spans="1:8" ht="25.5" customHeight="1" x14ac:dyDescent="0.25">
      <c r="A56" s="411"/>
      <c r="B56" s="102"/>
      <c r="C56" s="345"/>
      <c r="D56" s="104" t="s">
        <v>107</v>
      </c>
      <c r="E56" s="279"/>
      <c r="F56" s="279"/>
      <c r="G56" s="270"/>
      <c r="H56" s="37"/>
    </row>
    <row r="57" spans="1:8" ht="52.5" customHeight="1" x14ac:dyDescent="0.25">
      <c r="A57" s="382" t="s">
        <v>108</v>
      </c>
      <c r="B57" s="105" t="s">
        <v>109</v>
      </c>
      <c r="C57" s="101">
        <v>2240</v>
      </c>
      <c r="D57" s="106">
        <v>3351915</v>
      </c>
      <c r="E57" s="279" t="s">
        <v>110</v>
      </c>
      <c r="F57" s="316" t="s">
        <v>111</v>
      </c>
      <c r="G57" s="273" t="s">
        <v>112</v>
      </c>
    </row>
    <row r="58" spans="1:8" ht="41.25" customHeight="1" x14ac:dyDescent="0.25">
      <c r="A58" s="383"/>
      <c r="B58" s="102"/>
      <c r="C58" s="103"/>
      <c r="D58" s="107" t="s">
        <v>113</v>
      </c>
      <c r="E58" s="318"/>
      <c r="F58" s="313"/>
      <c r="G58" s="274"/>
      <c r="H58" s="37"/>
    </row>
    <row r="59" spans="1:8" ht="28.5" customHeight="1" x14ac:dyDescent="0.25">
      <c r="A59" s="412" t="s">
        <v>114</v>
      </c>
      <c r="B59" s="79" t="s">
        <v>109</v>
      </c>
      <c r="C59" s="346">
        <v>2240</v>
      </c>
      <c r="D59" s="108">
        <v>476280</v>
      </c>
      <c r="E59" s="279" t="s">
        <v>110</v>
      </c>
      <c r="F59" s="316" t="s">
        <v>111</v>
      </c>
      <c r="G59" s="278" t="s">
        <v>115</v>
      </c>
      <c r="H59" s="37"/>
    </row>
    <row r="60" spans="1:8" ht="54.75" customHeight="1" x14ac:dyDescent="0.25">
      <c r="A60" s="413"/>
      <c r="B60" s="109"/>
      <c r="C60" s="347"/>
      <c r="D60" s="20" t="s">
        <v>116</v>
      </c>
      <c r="E60" s="318"/>
      <c r="F60" s="313"/>
      <c r="G60" s="279"/>
      <c r="H60" s="37"/>
    </row>
    <row r="61" spans="1:8" ht="51" customHeight="1" x14ac:dyDescent="0.25">
      <c r="A61" s="412" t="s">
        <v>117</v>
      </c>
      <c r="B61" s="110" t="s">
        <v>118</v>
      </c>
      <c r="C61" s="341">
        <v>2240</v>
      </c>
      <c r="D61" s="108">
        <v>243900</v>
      </c>
      <c r="E61" s="279" t="s">
        <v>110</v>
      </c>
      <c r="F61" s="312" t="s">
        <v>111</v>
      </c>
      <c r="G61" s="278" t="s">
        <v>119</v>
      </c>
      <c r="H61" s="37"/>
    </row>
    <row r="62" spans="1:8" ht="34.5" customHeight="1" x14ac:dyDescent="0.25">
      <c r="A62" s="413"/>
      <c r="B62" s="109"/>
      <c r="C62" s="343"/>
      <c r="D62" s="20" t="s">
        <v>120</v>
      </c>
      <c r="E62" s="318"/>
      <c r="F62" s="313"/>
      <c r="G62" s="279"/>
      <c r="H62" s="37"/>
    </row>
    <row r="63" spans="1:8" ht="31.5" customHeight="1" x14ac:dyDescent="0.25">
      <c r="A63" s="414" t="s">
        <v>121</v>
      </c>
      <c r="B63" s="111" t="s">
        <v>122</v>
      </c>
      <c r="C63" s="112">
        <v>2240</v>
      </c>
      <c r="D63" s="108">
        <v>660000</v>
      </c>
      <c r="E63" s="279" t="s">
        <v>123</v>
      </c>
      <c r="F63" s="312" t="s">
        <v>111</v>
      </c>
      <c r="G63" s="278" t="s">
        <v>124</v>
      </c>
      <c r="H63" s="37"/>
    </row>
    <row r="64" spans="1:8" ht="48" customHeight="1" x14ac:dyDescent="0.25">
      <c r="A64" s="414"/>
      <c r="B64" s="113"/>
      <c r="C64" s="22"/>
      <c r="D64" s="20" t="s">
        <v>125</v>
      </c>
      <c r="E64" s="318"/>
      <c r="F64" s="313"/>
      <c r="G64" s="279"/>
      <c r="H64" s="37"/>
    </row>
    <row r="65" spans="1:7" s="2" customFormat="1" ht="44.25" customHeight="1" x14ac:dyDescent="0.25">
      <c r="A65" s="415" t="s">
        <v>126</v>
      </c>
      <c r="B65" s="375" t="s">
        <v>127</v>
      </c>
      <c r="C65" s="333">
        <v>2240</v>
      </c>
      <c r="D65" s="83">
        <v>6372</v>
      </c>
      <c r="E65" s="302" t="s">
        <v>26</v>
      </c>
      <c r="F65" s="278" t="s">
        <v>128</v>
      </c>
      <c r="G65" s="276" t="s">
        <v>287</v>
      </c>
    </row>
    <row r="66" spans="1:7" s="2" customFormat="1" ht="26.25" customHeight="1" x14ac:dyDescent="0.25">
      <c r="A66" s="416"/>
      <c r="B66" s="359"/>
      <c r="C66" s="334"/>
      <c r="D66" s="107" t="s">
        <v>130</v>
      </c>
      <c r="E66" s="305"/>
      <c r="F66" s="279"/>
      <c r="G66" s="277"/>
    </row>
    <row r="67" spans="1:7" ht="48" hidden="1" customHeight="1" x14ac:dyDescent="0.25">
      <c r="A67" s="382" t="s">
        <v>131</v>
      </c>
      <c r="B67" s="79" t="s">
        <v>132</v>
      </c>
      <c r="C67" s="96">
        <v>2240</v>
      </c>
      <c r="D67" s="97">
        <f>1225372-1225372</f>
        <v>0</v>
      </c>
      <c r="E67" s="331" t="s">
        <v>133</v>
      </c>
      <c r="F67" s="310" t="s">
        <v>96</v>
      </c>
      <c r="G67" s="121" t="s">
        <v>129</v>
      </c>
    </row>
    <row r="68" spans="1:7" ht="45.75" hidden="1" customHeight="1" x14ac:dyDescent="0.25">
      <c r="A68" s="383"/>
      <c r="B68" s="81"/>
      <c r="C68" s="94"/>
      <c r="D68" s="74" t="s">
        <v>134</v>
      </c>
      <c r="E68" s="332"/>
      <c r="F68" s="311"/>
      <c r="G68" s="122" t="s">
        <v>135</v>
      </c>
    </row>
    <row r="69" spans="1:7" ht="45.75" hidden="1" customHeight="1" x14ac:dyDescent="0.25">
      <c r="A69" s="382" t="s">
        <v>136</v>
      </c>
      <c r="B69" s="79" t="s">
        <v>137</v>
      </c>
      <c r="C69" s="96">
        <v>2240</v>
      </c>
      <c r="D69" s="97">
        <v>0</v>
      </c>
      <c r="E69" s="331" t="s">
        <v>138</v>
      </c>
      <c r="F69" s="310" t="s">
        <v>102</v>
      </c>
      <c r="G69" s="121" t="s">
        <v>112</v>
      </c>
    </row>
    <row r="70" spans="1:7" ht="45.75" hidden="1" customHeight="1" x14ac:dyDescent="0.25">
      <c r="A70" s="383"/>
      <c r="B70" s="81"/>
      <c r="C70" s="94"/>
      <c r="D70" s="74" t="s">
        <v>139</v>
      </c>
      <c r="E70" s="332"/>
      <c r="F70" s="311"/>
      <c r="G70" s="122"/>
    </row>
    <row r="71" spans="1:7" ht="45.75" customHeight="1" x14ac:dyDescent="0.25">
      <c r="A71" s="382" t="s">
        <v>140</v>
      </c>
      <c r="B71" s="79" t="s">
        <v>141</v>
      </c>
      <c r="C71" s="228">
        <v>2240</v>
      </c>
      <c r="D71" s="97">
        <v>122880</v>
      </c>
      <c r="E71" s="278" t="s">
        <v>26</v>
      </c>
      <c r="F71" s="278" t="s">
        <v>96</v>
      </c>
      <c r="G71" s="121" t="s">
        <v>27</v>
      </c>
    </row>
    <row r="72" spans="1:7" ht="75" customHeight="1" x14ac:dyDescent="0.25">
      <c r="A72" s="383"/>
      <c r="B72" s="81"/>
      <c r="C72" s="229"/>
      <c r="D72" s="74" t="s">
        <v>142</v>
      </c>
      <c r="E72" s="332"/>
      <c r="F72" s="279"/>
      <c r="G72" s="123" t="s">
        <v>143</v>
      </c>
    </row>
    <row r="73" spans="1:7" ht="48" customHeight="1" x14ac:dyDescent="0.25">
      <c r="A73" s="417" t="s">
        <v>292</v>
      </c>
      <c r="B73" s="79" t="s">
        <v>284</v>
      </c>
      <c r="C73" s="124">
        <v>2240</v>
      </c>
      <c r="D73" s="97">
        <v>1500000</v>
      </c>
      <c r="E73" s="70" t="s">
        <v>144</v>
      </c>
      <c r="F73" s="246" t="s">
        <v>96</v>
      </c>
      <c r="G73" s="125" t="s">
        <v>112</v>
      </c>
    </row>
    <row r="74" spans="1:7" ht="27" customHeight="1" x14ac:dyDescent="0.25">
      <c r="A74" s="383"/>
      <c r="B74" s="81"/>
      <c r="C74" s="94"/>
      <c r="D74" s="74" t="s">
        <v>145</v>
      </c>
      <c r="E74" s="126"/>
      <c r="F74" s="127"/>
      <c r="G74" s="128"/>
    </row>
    <row r="75" spans="1:7" ht="94.5" customHeight="1" x14ac:dyDescent="0.25">
      <c r="A75" s="233" t="s">
        <v>146</v>
      </c>
      <c r="B75" s="85" t="s">
        <v>147</v>
      </c>
      <c r="C75" s="232">
        <v>2240</v>
      </c>
      <c r="D75" s="235">
        <v>1368000</v>
      </c>
      <c r="E75" s="317" t="s">
        <v>26</v>
      </c>
      <c r="F75" s="231" t="s">
        <v>21</v>
      </c>
      <c r="G75" s="280" t="s">
        <v>148</v>
      </c>
    </row>
    <row r="76" spans="1:7" ht="34.5" customHeight="1" x14ac:dyDescent="0.25">
      <c r="A76" s="233"/>
      <c r="B76" s="85"/>
      <c r="C76" s="88"/>
      <c r="D76" s="187" t="s">
        <v>149</v>
      </c>
      <c r="E76" s="283"/>
      <c r="F76" s="234"/>
      <c r="G76" s="281"/>
    </row>
    <row r="77" spans="1:7" ht="54" hidden="1" customHeight="1" x14ac:dyDescent="0.25">
      <c r="A77" s="382" t="s">
        <v>150</v>
      </c>
      <c r="B77" s="105" t="s">
        <v>151</v>
      </c>
      <c r="C77" s="130">
        <v>2240</v>
      </c>
      <c r="D77" s="97">
        <v>0</v>
      </c>
      <c r="E77" s="131" t="s">
        <v>152</v>
      </c>
      <c r="F77" s="132" t="s">
        <v>51</v>
      </c>
      <c r="G77" s="133" t="s">
        <v>153</v>
      </c>
    </row>
    <row r="78" spans="1:7" ht="33" hidden="1" customHeight="1" x14ac:dyDescent="0.25">
      <c r="A78" s="383"/>
      <c r="B78" s="134"/>
      <c r="C78" s="130"/>
      <c r="D78" s="104" t="s">
        <v>154</v>
      </c>
      <c r="E78" s="135" t="s">
        <v>23</v>
      </c>
      <c r="F78" s="136"/>
      <c r="G78" s="137"/>
    </row>
    <row r="79" spans="1:7" ht="42.75" customHeight="1" x14ac:dyDescent="0.25">
      <c r="A79" s="410" t="s">
        <v>155</v>
      </c>
      <c r="B79" s="79" t="s">
        <v>156</v>
      </c>
      <c r="C79" s="341">
        <v>2240</v>
      </c>
      <c r="D79" s="108">
        <f>4494154-3154</f>
        <v>4491000</v>
      </c>
      <c r="E79" s="278" t="s">
        <v>105</v>
      </c>
      <c r="F79" s="312" t="s">
        <v>157</v>
      </c>
      <c r="G79" s="138" t="s">
        <v>158</v>
      </c>
    </row>
    <row r="80" spans="1:7" ht="38.25" customHeight="1" x14ac:dyDescent="0.25">
      <c r="A80" s="411"/>
      <c r="B80" s="109"/>
      <c r="C80" s="343"/>
      <c r="D80" s="20" t="s">
        <v>159</v>
      </c>
      <c r="E80" s="279"/>
      <c r="F80" s="313"/>
      <c r="G80" s="139"/>
    </row>
    <row r="81" spans="1:8" s="3" customFormat="1" ht="45" customHeight="1" x14ac:dyDescent="0.25">
      <c r="A81" s="386" t="s">
        <v>160</v>
      </c>
      <c r="B81" s="76" t="s">
        <v>161</v>
      </c>
      <c r="C81" s="350">
        <v>2240</v>
      </c>
      <c r="D81" s="249">
        <f>3000000</f>
        <v>3000000</v>
      </c>
      <c r="E81" s="317" t="s">
        <v>105</v>
      </c>
      <c r="F81" s="284" t="s">
        <v>21</v>
      </c>
      <c r="G81" s="250" t="s">
        <v>16</v>
      </c>
    </row>
    <row r="82" spans="1:8" s="3" customFormat="1" ht="69.75" customHeight="1" x14ac:dyDescent="0.25">
      <c r="A82" s="385"/>
      <c r="B82" s="251"/>
      <c r="C82" s="351"/>
      <c r="D82" s="89" t="s">
        <v>162</v>
      </c>
      <c r="E82" s="283"/>
      <c r="F82" s="285"/>
      <c r="G82" s="252"/>
      <c r="H82" s="253"/>
    </row>
    <row r="83" spans="1:8" s="3" customFormat="1" ht="46.5" customHeight="1" x14ac:dyDescent="0.25">
      <c r="A83" s="382" t="s">
        <v>163</v>
      </c>
      <c r="B83" s="79" t="s">
        <v>164</v>
      </c>
      <c r="C83" s="341">
        <v>2240</v>
      </c>
      <c r="D83" s="80">
        <v>3000000</v>
      </c>
      <c r="E83" s="278" t="s">
        <v>56</v>
      </c>
      <c r="F83" s="278" t="s">
        <v>96</v>
      </c>
      <c r="G83" s="265" t="s">
        <v>16</v>
      </c>
    </row>
    <row r="84" spans="1:8" s="3" customFormat="1" ht="46.5" customHeight="1" x14ac:dyDescent="0.25">
      <c r="A84" s="418"/>
      <c r="B84" s="140"/>
      <c r="C84" s="342"/>
      <c r="D84" s="141" t="s">
        <v>165</v>
      </c>
      <c r="E84" s="309"/>
      <c r="F84" s="309"/>
      <c r="G84" s="266"/>
    </row>
    <row r="85" spans="1:8" s="3" customFormat="1" ht="32.25" customHeight="1" x14ac:dyDescent="0.25">
      <c r="A85" s="409" t="s">
        <v>166</v>
      </c>
      <c r="B85" s="110" t="s">
        <v>167</v>
      </c>
      <c r="C85" s="96">
        <v>2240</v>
      </c>
      <c r="D85" s="142">
        <v>2361600</v>
      </c>
      <c r="E85" s="98" t="s">
        <v>80</v>
      </c>
      <c r="F85" s="308" t="s">
        <v>21</v>
      </c>
      <c r="G85" s="265" t="s">
        <v>168</v>
      </c>
    </row>
    <row r="86" spans="1:8" s="3" customFormat="1" ht="47.25" customHeight="1" x14ac:dyDescent="0.25">
      <c r="A86" s="383"/>
      <c r="B86" s="81"/>
      <c r="C86" s="99"/>
      <c r="D86" s="84" t="s">
        <v>169</v>
      </c>
      <c r="E86" s="75"/>
      <c r="F86" s="279"/>
      <c r="G86" s="268"/>
    </row>
    <row r="87" spans="1:8" s="3" customFormat="1" ht="46.5" customHeight="1" x14ac:dyDescent="0.25">
      <c r="A87" s="382" t="s">
        <v>170</v>
      </c>
      <c r="B87" s="143" t="s">
        <v>171</v>
      </c>
      <c r="C87" s="92">
        <v>2240</v>
      </c>
      <c r="D87" s="21">
        <v>22000</v>
      </c>
      <c r="E87" s="279" t="s">
        <v>80</v>
      </c>
      <c r="F87" s="69" t="s">
        <v>37</v>
      </c>
      <c r="G87" s="267" t="s">
        <v>172</v>
      </c>
    </row>
    <row r="88" spans="1:8" s="3" customFormat="1" ht="26.25" customHeight="1" x14ac:dyDescent="0.25">
      <c r="A88" s="383"/>
      <c r="B88" s="81"/>
      <c r="C88" s="94"/>
      <c r="D88" s="84" t="s">
        <v>173</v>
      </c>
      <c r="E88" s="318"/>
      <c r="F88" s="95"/>
      <c r="G88" s="268"/>
    </row>
    <row r="89" spans="1:8" s="3" customFormat="1" ht="59.25" customHeight="1" x14ac:dyDescent="0.25">
      <c r="A89" s="382" t="s">
        <v>174</v>
      </c>
      <c r="B89" s="79" t="s">
        <v>175</v>
      </c>
      <c r="C89" s="346">
        <v>2240</v>
      </c>
      <c r="D89" s="21">
        <v>65000</v>
      </c>
      <c r="E89" s="312" t="s">
        <v>26</v>
      </c>
      <c r="F89" s="312" t="s">
        <v>37</v>
      </c>
      <c r="G89" s="271" t="s">
        <v>176</v>
      </c>
    </row>
    <row r="90" spans="1:8" s="3" customFormat="1" ht="31.5" customHeight="1" x14ac:dyDescent="0.25">
      <c r="A90" s="383"/>
      <c r="B90" s="81"/>
      <c r="C90" s="347"/>
      <c r="D90" s="20" t="s">
        <v>177</v>
      </c>
      <c r="E90" s="313"/>
      <c r="F90" s="313"/>
      <c r="G90" s="268"/>
    </row>
    <row r="91" spans="1:8" ht="47.25" customHeight="1" x14ac:dyDescent="0.25">
      <c r="A91" s="419" t="s">
        <v>178</v>
      </c>
      <c r="B91" s="371" t="s">
        <v>179</v>
      </c>
      <c r="C91" s="348">
        <v>2240</v>
      </c>
      <c r="D91" s="29">
        <f>6346800</f>
        <v>6346800</v>
      </c>
      <c r="E91" s="314" t="s">
        <v>180</v>
      </c>
      <c r="F91" s="314" t="s">
        <v>102</v>
      </c>
      <c r="G91" s="272" t="s">
        <v>158</v>
      </c>
    </row>
    <row r="92" spans="1:8" ht="36.75" customHeight="1" x14ac:dyDescent="0.25">
      <c r="A92" s="420"/>
      <c r="B92" s="372"/>
      <c r="C92" s="349"/>
      <c r="D92" s="74" t="s">
        <v>181</v>
      </c>
      <c r="E92" s="315"/>
      <c r="F92" s="315"/>
      <c r="G92" s="272"/>
      <c r="H92" s="37"/>
    </row>
    <row r="93" spans="1:8" ht="67.5" hidden="1" customHeight="1" x14ac:dyDescent="0.25">
      <c r="A93" s="421" t="s">
        <v>182</v>
      </c>
      <c r="B93" s="376" t="s">
        <v>183</v>
      </c>
      <c r="C93" s="130">
        <v>2240</v>
      </c>
      <c r="D93" s="68">
        <v>0</v>
      </c>
      <c r="E93" s="329" t="s">
        <v>184</v>
      </c>
      <c r="F93" s="304" t="s">
        <v>102</v>
      </c>
      <c r="G93" s="269" t="s">
        <v>27</v>
      </c>
    </row>
    <row r="94" spans="1:8" ht="33.75" hidden="1" customHeight="1" x14ac:dyDescent="0.25">
      <c r="A94" s="422"/>
      <c r="B94" s="377"/>
      <c r="C94" s="144"/>
      <c r="D94" s="145" t="s">
        <v>185</v>
      </c>
      <c r="E94" s="330"/>
      <c r="F94" s="305"/>
      <c r="G94" s="269"/>
    </row>
    <row r="95" spans="1:8" ht="102" hidden="1" customHeight="1" x14ac:dyDescent="0.25">
      <c r="A95" s="423" t="s">
        <v>186</v>
      </c>
      <c r="B95" s="378" t="s">
        <v>187</v>
      </c>
      <c r="C95" s="333">
        <v>2240</v>
      </c>
      <c r="D95" s="16">
        <v>0</v>
      </c>
      <c r="E95" s="304" t="s">
        <v>26</v>
      </c>
      <c r="F95" s="306" t="s">
        <v>21</v>
      </c>
      <c r="G95" s="273" t="s">
        <v>16</v>
      </c>
    </row>
    <row r="96" spans="1:8" ht="97.5" hidden="1" customHeight="1" x14ac:dyDescent="0.25">
      <c r="A96" s="424"/>
      <c r="B96" s="379"/>
      <c r="C96" s="334"/>
      <c r="D96" s="74" t="s">
        <v>188</v>
      </c>
      <c r="E96" s="305"/>
      <c r="F96" s="307"/>
      <c r="G96" s="274"/>
    </row>
    <row r="97" spans="1:9" ht="33.75" hidden="1" customHeight="1" x14ac:dyDescent="0.25">
      <c r="A97" s="423" t="s">
        <v>189</v>
      </c>
      <c r="B97" s="378" t="s">
        <v>190</v>
      </c>
      <c r="C97" s="333">
        <v>2240</v>
      </c>
      <c r="D97" s="16">
        <v>0</v>
      </c>
      <c r="E97" s="304" t="s">
        <v>26</v>
      </c>
      <c r="F97" s="306" t="s">
        <v>21</v>
      </c>
      <c r="G97" s="273" t="s">
        <v>27</v>
      </c>
    </row>
    <row r="98" spans="1:9" ht="29.25" hidden="1" customHeight="1" x14ac:dyDescent="0.25">
      <c r="A98" s="424"/>
      <c r="B98" s="379"/>
      <c r="C98" s="334"/>
      <c r="D98" s="74" t="s">
        <v>191</v>
      </c>
      <c r="E98" s="305"/>
      <c r="F98" s="307"/>
      <c r="G98" s="274"/>
    </row>
    <row r="99" spans="1:9" ht="52.5" hidden="1" customHeight="1" x14ac:dyDescent="0.25">
      <c r="A99" s="380" t="s">
        <v>192</v>
      </c>
      <c r="B99" s="105" t="s">
        <v>193</v>
      </c>
      <c r="C99" s="344">
        <v>2240</v>
      </c>
      <c r="D99" s="21">
        <v>0</v>
      </c>
      <c r="E99" s="327" t="s">
        <v>194</v>
      </c>
      <c r="F99" s="302" t="s">
        <v>157</v>
      </c>
      <c r="G99" s="275" t="s">
        <v>195</v>
      </c>
    </row>
    <row r="100" spans="1:9" ht="57" hidden="1" customHeight="1" x14ac:dyDescent="0.25">
      <c r="A100" s="381"/>
      <c r="B100" s="102"/>
      <c r="C100" s="345"/>
      <c r="D100" s="74" t="s">
        <v>196</v>
      </c>
      <c r="E100" s="328"/>
      <c r="F100" s="305"/>
      <c r="G100" s="270"/>
    </row>
    <row r="101" spans="1:9" ht="42.75" customHeight="1" x14ac:dyDescent="0.25">
      <c r="A101" s="423" t="s">
        <v>197</v>
      </c>
      <c r="B101" s="375" t="s">
        <v>141</v>
      </c>
      <c r="C101" s="333">
        <v>2240</v>
      </c>
      <c r="D101" s="83">
        <v>667359</v>
      </c>
      <c r="E101" s="302" t="s">
        <v>105</v>
      </c>
      <c r="F101" s="302" t="s">
        <v>96</v>
      </c>
      <c r="G101" s="276" t="s">
        <v>129</v>
      </c>
      <c r="H101" s="1"/>
      <c r="I101" s="1"/>
    </row>
    <row r="102" spans="1:9" ht="38.25" customHeight="1" x14ac:dyDescent="0.25">
      <c r="A102" s="424"/>
      <c r="B102" s="359"/>
      <c r="C102" s="334"/>
      <c r="D102" s="107" t="s">
        <v>198</v>
      </c>
      <c r="E102" s="305"/>
      <c r="F102" s="305"/>
      <c r="G102" s="277"/>
      <c r="H102" s="1"/>
      <c r="I102" s="1"/>
    </row>
    <row r="103" spans="1:9" ht="42.75" customHeight="1" x14ac:dyDescent="0.25">
      <c r="A103" s="415" t="s">
        <v>199</v>
      </c>
      <c r="B103" s="375" t="s">
        <v>200</v>
      </c>
      <c r="C103" s="333">
        <v>2240</v>
      </c>
      <c r="D103" s="146">
        <v>226552</v>
      </c>
      <c r="E103" s="302" t="s">
        <v>80</v>
      </c>
      <c r="F103" s="302" t="s">
        <v>96</v>
      </c>
      <c r="G103" s="261" t="s">
        <v>129</v>
      </c>
    </row>
    <row r="104" spans="1:9" ht="38.25" customHeight="1" x14ac:dyDescent="0.25">
      <c r="A104" s="416"/>
      <c r="B104" s="359"/>
      <c r="C104" s="334"/>
      <c r="D104" s="107" t="s">
        <v>201</v>
      </c>
      <c r="E104" s="305"/>
      <c r="F104" s="305"/>
      <c r="G104" s="262"/>
    </row>
    <row r="105" spans="1:9" ht="66" customHeight="1" x14ac:dyDescent="0.25">
      <c r="A105" s="147" t="s">
        <v>202</v>
      </c>
      <c r="B105" s="66" t="s">
        <v>203</v>
      </c>
      <c r="C105" s="112">
        <v>2240</v>
      </c>
      <c r="D105" s="148">
        <f>1331640+1296000</f>
        <v>2627640</v>
      </c>
      <c r="E105" s="308" t="s">
        <v>204</v>
      </c>
      <c r="F105" s="308" t="s">
        <v>157</v>
      </c>
      <c r="G105" s="149" t="s">
        <v>205</v>
      </c>
      <c r="H105" s="37"/>
    </row>
    <row r="106" spans="1:9" ht="51.75" customHeight="1" x14ac:dyDescent="0.25">
      <c r="A106" s="150"/>
      <c r="B106" s="81"/>
      <c r="C106" s="112"/>
      <c r="D106" s="23" t="s">
        <v>206</v>
      </c>
      <c r="E106" s="279"/>
      <c r="F106" s="279"/>
      <c r="G106" s="122"/>
    </row>
    <row r="107" spans="1:9" ht="33.75" hidden="1" customHeight="1" x14ac:dyDescent="0.25">
      <c r="A107" s="439" t="s">
        <v>207</v>
      </c>
      <c r="B107" s="375" t="s">
        <v>208</v>
      </c>
      <c r="C107" s="333">
        <v>2240</v>
      </c>
      <c r="D107" s="97">
        <v>0</v>
      </c>
      <c r="E107" s="279" t="s">
        <v>80</v>
      </c>
      <c r="F107" s="306" t="s">
        <v>111</v>
      </c>
      <c r="G107" s="263" t="s">
        <v>209</v>
      </c>
    </row>
    <row r="108" spans="1:9" ht="48.75" hidden="1" customHeight="1" x14ac:dyDescent="0.25">
      <c r="A108" s="440"/>
      <c r="B108" s="359"/>
      <c r="C108" s="334"/>
      <c r="D108" s="20" t="s">
        <v>210</v>
      </c>
      <c r="E108" s="318"/>
      <c r="F108" s="307"/>
      <c r="G108" s="264"/>
    </row>
    <row r="109" spans="1:9" ht="59.25" customHeight="1" x14ac:dyDescent="0.25">
      <c r="A109" s="382" t="s">
        <v>211</v>
      </c>
      <c r="B109" s="79" t="s">
        <v>212</v>
      </c>
      <c r="C109" s="341">
        <v>2240</v>
      </c>
      <c r="D109" s="80">
        <v>550000</v>
      </c>
      <c r="E109" s="278" t="s">
        <v>26</v>
      </c>
      <c r="F109" s="278" t="s">
        <v>37</v>
      </c>
      <c r="G109" s="265" t="s">
        <v>213</v>
      </c>
    </row>
    <row r="110" spans="1:9" ht="44.25" customHeight="1" x14ac:dyDescent="0.25">
      <c r="A110" s="418"/>
      <c r="B110" s="140"/>
      <c r="C110" s="342"/>
      <c r="D110" s="141" t="s">
        <v>214</v>
      </c>
      <c r="E110" s="309"/>
      <c r="F110" s="309"/>
      <c r="G110" s="266"/>
    </row>
    <row r="111" spans="1:9" ht="45.75" customHeight="1" x14ac:dyDescent="0.25">
      <c r="A111" s="129" t="s">
        <v>215</v>
      </c>
      <c r="B111" s="151" t="s">
        <v>216</v>
      </c>
      <c r="C111" s="70">
        <v>2240</v>
      </c>
      <c r="D111" s="148">
        <v>560000</v>
      </c>
      <c r="E111" s="308" t="s">
        <v>204</v>
      </c>
      <c r="F111" s="70" t="s">
        <v>102</v>
      </c>
      <c r="G111" s="149" t="s">
        <v>129</v>
      </c>
    </row>
    <row r="112" spans="1:9" ht="30" customHeight="1" x14ac:dyDescent="0.25">
      <c r="A112" s="152"/>
      <c r="B112" s="151"/>
      <c r="C112" s="70"/>
      <c r="D112" s="23" t="s">
        <v>217</v>
      </c>
      <c r="E112" s="279"/>
      <c r="F112" s="127"/>
      <c r="G112" s="122"/>
    </row>
    <row r="113" spans="1:8" ht="45.75" customHeight="1" x14ac:dyDescent="0.25">
      <c r="A113" s="410" t="s">
        <v>218</v>
      </c>
      <c r="B113" s="369" t="s">
        <v>141</v>
      </c>
      <c r="C113" s="341">
        <v>2240</v>
      </c>
      <c r="D113" s="97">
        <v>6074000</v>
      </c>
      <c r="E113" s="314" t="s">
        <v>219</v>
      </c>
      <c r="F113" s="278" t="s">
        <v>96</v>
      </c>
      <c r="G113" s="267" t="s">
        <v>112</v>
      </c>
    </row>
    <row r="114" spans="1:8" ht="45.75" customHeight="1" x14ac:dyDescent="0.25">
      <c r="A114" s="411"/>
      <c r="B114" s="370"/>
      <c r="C114" s="343"/>
      <c r="D114" s="153" t="s">
        <v>220</v>
      </c>
      <c r="E114" s="315"/>
      <c r="F114" s="279"/>
      <c r="G114" s="268"/>
    </row>
    <row r="115" spans="1:8" ht="31.5" customHeight="1" x14ac:dyDescent="0.25">
      <c r="A115" s="410" t="s">
        <v>221</v>
      </c>
      <c r="B115" s="369" t="s">
        <v>141</v>
      </c>
      <c r="C115" s="341">
        <v>2240</v>
      </c>
      <c r="D115" s="97">
        <v>450000</v>
      </c>
      <c r="E115" s="314" t="s">
        <v>219</v>
      </c>
      <c r="F115" s="278" t="s">
        <v>222</v>
      </c>
      <c r="G115" s="267" t="s">
        <v>112</v>
      </c>
    </row>
    <row r="116" spans="1:8" ht="39" customHeight="1" x14ac:dyDescent="0.25">
      <c r="A116" s="411"/>
      <c r="B116" s="370"/>
      <c r="C116" s="343"/>
      <c r="D116" s="153" t="s">
        <v>223</v>
      </c>
      <c r="E116" s="315"/>
      <c r="F116" s="279"/>
      <c r="G116" s="268"/>
    </row>
    <row r="117" spans="1:8" ht="31.5" customHeight="1" x14ac:dyDescent="0.25">
      <c r="A117" s="415" t="s">
        <v>224</v>
      </c>
      <c r="B117" s="369" t="s">
        <v>141</v>
      </c>
      <c r="C117" s="154">
        <v>2240</v>
      </c>
      <c r="D117" s="97">
        <v>1899000</v>
      </c>
      <c r="E117" s="305" t="s">
        <v>80</v>
      </c>
      <c r="F117" s="48" t="s">
        <v>51</v>
      </c>
      <c r="G117" s="155" t="s">
        <v>27</v>
      </c>
    </row>
    <row r="118" spans="1:8" ht="37.5" customHeight="1" x14ac:dyDescent="0.25">
      <c r="A118" s="416"/>
      <c r="B118" s="370"/>
      <c r="C118" s="119"/>
      <c r="D118" s="156" t="s">
        <v>225</v>
      </c>
      <c r="E118" s="326"/>
      <c r="F118" s="120"/>
      <c r="G118" s="157" t="s">
        <v>226</v>
      </c>
    </row>
    <row r="119" spans="1:8" ht="41.25" customHeight="1" x14ac:dyDescent="0.25">
      <c r="A119" s="441" t="s">
        <v>227</v>
      </c>
      <c r="B119" s="369" t="s">
        <v>141</v>
      </c>
      <c r="C119" s="154">
        <v>2240</v>
      </c>
      <c r="D119" s="158">
        <f>6573320-100000</f>
        <v>6473320</v>
      </c>
      <c r="E119" s="326" t="s">
        <v>80</v>
      </c>
      <c r="F119" s="159" t="s">
        <v>37</v>
      </c>
      <c r="G119" s="155" t="s">
        <v>228</v>
      </c>
    </row>
    <row r="120" spans="1:8" ht="53.25" customHeight="1" x14ac:dyDescent="0.25">
      <c r="A120" s="397"/>
      <c r="B120" s="370"/>
      <c r="C120" s="154"/>
      <c r="D120" s="160" t="s">
        <v>229</v>
      </c>
      <c r="E120" s="326"/>
      <c r="F120" s="161"/>
      <c r="G120" s="162" t="s">
        <v>230</v>
      </c>
    </row>
    <row r="121" spans="1:8" ht="41.25" customHeight="1" x14ac:dyDescent="0.25">
      <c r="A121" s="442" t="s">
        <v>231</v>
      </c>
      <c r="B121" s="369" t="s">
        <v>141</v>
      </c>
      <c r="C121" s="333">
        <v>2240</v>
      </c>
      <c r="D121" s="158">
        <v>1543995</v>
      </c>
      <c r="E121" s="326" t="s">
        <v>110</v>
      </c>
      <c r="F121" s="163" t="s">
        <v>15</v>
      </c>
      <c r="G121" s="164" t="s">
        <v>27</v>
      </c>
    </row>
    <row r="122" spans="1:8" ht="48.75" customHeight="1" x14ac:dyDescent="0.25">
      <c r="A122" s="443"/>
      <c r="B122" s="370"/>
      <c r="C122" s="334"/>
      <c r="D122" s="160" t="s">
        <v>232</v>
      </c>
      <c r="E122" s="326"/>
      <c r="F122" s="120"/>
      <c r="G122" s="165" t="s">
        <v>226</v>
      </c>
    </row>
    <row r="123" spans="1:8" ht="29.25" customHeight="1" x14ac:dyDescent="0.25">
      <c r="A123" s="417" t="s">
        <v>285</v>
      </c>
      <c r="B123" s="369" t="s">
        <v>141</v>
      </c>
      <c r="C123" s="166">
        <v>2240</v>
      </c>
      <c r="D123" s="97">
        <v>4320000</v>
      </c>
      <c r="E123" s="326" t="s">
        <v>26</v>
      </c>
      <c r="F123" s="278" t="s">
        <v>96</v>
      </c>
      <c r="G123" s="265" t="s">
        <v>233</v>
      </c>
      <c r="H123" s="37"/>
    </row>
    <row r="124" spans="1:8" ht="34.5" customHeight="1" x14ac:dyDescent="0.25">
      <c r="A124" s="383"/>
      <c r="B124" s="370"/>
      <c r="C124" s="167"/>
      <c r="D124" s="26" t="s">
        <v>234</v>
      </c>
      <c r="E124" s="326"/>
      <c r="F124" s="279"/>
      <c r="G124" s="266"/>
      <c r="H124" s="37"/>
    </row>
    <row r="125" spans="1:8" ht="29.25" customHeight="1" x14ac:dyDescent="0.25">
      <c r="A125" s="444" t="s">
        <v>235</v>
      </c>
      <c r="B125" s="369" t="s">
        <v>236</v>
      </c>
      <c r="C125" s="341">
        <v>2240</v>
      </c>
      <c r="D125" s="97">
        <v>190000</v>
      </c>
      <c r="E125" s="279" t="s">
        <v>80</v>
      </c>
      <c r="F125" s="278" t="s">
        <v>51</v>
      </c>
      <c r="G125" s="267" t="s">
        <v>237</v>
      </c>
      <c r="H125" s="37"/>
    </row>
    <row r="126" spans="1:8" ht="36.75" customHeight="1" x14ac:dyDescent="0.25">
      <c r="A126" s="445"/>
      <c r="B126" s="370"/>
      <c r="C126" s="343"/>
      <c r="D126" s="20" t="s">
        <v>238</v>
      </c>
      <c r="E126" s="318"/>
      <c r="F126" s="279"/>
      <c r="G126" s="268"/>
      <c r="H126" s="37"/>
    </row>
    <row r="127" spans="1:8" ht="52.5" customHeight="1" x14ac:dyDescent="0.25">
      <c r="A127" s="415" t="s">
        <v>239</v>
      </c>
      <c r="B127" s="358" t="s">
        <v>240</v>
      </c>
      <c r="C127" s="333">
        <v>2240</v>
      </c>
      <c r="D127" s="83">
        <v>450000</v>
      </c>
      <c r="E127" s="279" t="s">
        <v>80</v>
      </c>
      <c r="F127" s="278" t="s">
        <v>96</v>
      </c>
      <c r="G127" s="269" t="s">
        <v>129</v>
      </c>
      <c r="H127" s="37"/>
    </row>
    <row r="128" spans="1:8" ht="29.25" customHeight="1" x14ac:dyDescent="0.25">
      <c r="A128" s="416"/>
      <c r="B128" s="359"/>
      <c r="C128" s="334"/>
      <c r="D128" s="26" t="s">
        <v>241</v>
      </c>
      <c r="E128" s="318"/>
      <c r="F128" s="279"/>
      <c r="G128" s="270"/>
      <c r="H128" s="37"/>
    </row>
    <row r="129" spans="1:11" ht="29.25" customHeight="1" x14ac:dyDescent="0.25">
      <c r="A129" s="415" t="s">
        <v>242</v>
      </c>
      <c r="B129" s="358" t="s">
        <v>240</v>
      </c>
      <c r="C129" s="333">
        <v>2240</v>
      </c>
      <c r="D129" s="83">
        <v>450000</v>
      </c>
      <c r="E129" s="279" t="s">
        <v>80</v>
      </c>
      <c r="F129" s="278" t="s">
        <v>96</v>
      </c>
      <c r="G129" s="269" t="s">
        <v>129</v>
      </c>
      <c r="H129" s="37"/>
    </row>
    <row r="130" spans="1:11" ht="49.5" customHeight="1" x14ac:dyDescent="0.25">
      <c r="A130" s="416"/>
      <c r="B130" s="359"/>
      <c r="C130" s="334"/>
      <c r="D130" s="26" t="s">
        <v>241</v>
      </c>
      <c r="E130" s="318"/>
      <c r="F130" s="279"/>
      <c r="G130" s="270"/>
      <c r="H130" s="37"/>
    </row>
    <row r="131" spans="1:11" ht="49.5" customHeight="1" x14ac:dyDescent="0.25">
      <c r="A131" s="415" t="s">
        <v>294</v>
      </c>
      <c r="B131" s="358" t="s">
        <v>240</v>
      </c>
      <c r="C131" s="333">
        <v>2240</v>
      </c>
      <c r="D131" s="83">
        <v>690000</v>
      </c>
      <c r="E131" s="279" t="s">
        <v>80</v>
      </c>
      <c r="F131" s="278" t="s">
        <v>96</v>
      </c>
      <c r="G131" s="269" t="s">
        <v>129</v>
      </c>
      <c r="H131" s="37"/>
    </row>
    <row r="132" spans="1:11" ht="25.5" customHeight="1" x14ac:dyDescent="0.25">
      <c r="A132" s="416"/>
      <c r="B132" s="359"/>
      <c r="C132" s="334"/>
      <c r="D132" s="26" t="s">
        <v>293</v>
      </c>
      <c r="E132" s="318"/>
      <c r="F132" s="279"/>
      <c r="G132" s="270"/>
      <c r="H132" s="37"/>
    </row>
    <row r="133" spans="1:11" ht="49.5" customHeight="1" x14ac:dyDescent="0.25">
      <c r="A133" s="380" t="s">
        <v>243</v>
      </c>
      <c r="B133" s="79" t="s">
        <v>244</v>
      </c>
      <c r="C133" s="344">
        <v>2240</v>
      </c>
      <c r="D133" s="168">
        <v>100000</v>
      </c>
      <c r="E133" s="302" t="s">
        <v>105</v>
      </c>
      <c r="F133" s="300" t="s">
        <v>102</v>
      </c>
      <c r="G133" s="169" t="s">
        <v>16</v>
      </c>
      <c r="H133" s="37"/>
    </row>
    <row r="134" spans="1:11" ht="16.5" customHeight="1" x14ac:dyDescent="0.25">
      <c r="A134" s="381"/>
      <c r="B134" s="170"/>
      <c r="C134" s="345"/>
      <c r="D134" s="20" t="s">
        <v>245</v>
      </c>
      <c r="E134" s="305"/>
      <c r="F134" s="301"/>
      <c r="G134" s="171"/>
      <c r="H134" s="37"/>
    </row>
    <row r="135" spans="1:11" ht="27" customHeight="1" x14ac:dyDescent="0.3">
      <c r="A135" s="172" t="s">
        <v>246</v>
      </c>
      <c r="B135" s="173"/>
      <c r="C135" s="174"/>
      <c r="D135" s="175">
        <f>D25+D27+D29+D31+D33+D35+D37+D39+D43+D41+D45+D47+D49+D51+D55+D57+D59+D61+D63+D65+D71+D73+D75+D79+D81+D83+D85+D87+D89+D91+D101+D103+D105+D107+D109+D111+D113+D115+D117+D119+D121+D123+D125+D127+D129+D133+D53</f>
        <v>81772566</v>
      </c>
      <c r="E135" s="174"/>
      <c r="F135" s="174"/>
      <c r="G135" s="176"/>
      <c r="H135" s="65"/>
      <c r="I135" s="225"/>
      <c r="J135" s="71"/>
      <c r="K135" s="32"/>
    </row>
    <row r="136" spans="1:11" ht="39.75" hidden="1" customHeight="1" x14ac:dyDescent="0.25">
      <c r="A136" s="382" t="s">
        <v>247</v>
      </c>
      <c r="B136" s="14" t="s">
        <v>248</v>
      </c>
      <c r="C136" s="15" t="s">
        <v>249</v>
      </c>
      <c r="D136" s="80">
        <v>0</v>
      </c>
      <c r="E136" s="302" t="s">
        <v>250</v>
      </c>
      <c r="F136" s="302" t="s">
        <v>37</v>
      </c>
      <c r="G136" s="254" t="s">
        <v>251</v>
      </c>
      <c r="H136" s="177"/>
      <c r="I136" s="224"/>
      <c r="K136" s="32"/>
    </row>
    <row r="137" spans="1:11" ht="69.75" hidden="1" customHeight="1" x14ac:dyDescent="0.25">
      <c r="A137" s="383"/>
      <c r="B137" s="178"/>
      <c r="C137" s="73"/>
      <c r="D137" s="50" t="s">
        <v>252</v>
      </c>
      <c r="E137" s="303"/>
      <c r="F137" s="303"/>
      <c r="G137" s="255"/>
      <c r="H137" s="177"/>
      <c r="I137" s="224"/>
      <c r="K137" s="32"/>
    </row>
    <row r="138" spans="1:11" ht="39.75" hidden="1" customHeight="1" x14ac:dyDescent="0.25">
      <c r="A138" s="179" t="s">
        <v>253</v>
      </c>
      <c r="B138" s="360" t="s">
        <v>254</v>
      </c>
      <c r="C138" s="282">
        <v>3110</v>
      </c>
      <c r="D138" s="180">
        <v>0</v>
      </c>
      <c r="E138" s="282" t="s">
        <v>255</v>
      </c>
      <c r="F138" s="282" t="s">
        <v>222</v>
      </c>
      <c r="G138" s="256" t="s">
        <v>251</v>
      </c>
      <c r="H138" s="177"/>
      <c r="I138" s="224"/>
      <c r="K138" s="32"/>
    </row>
    <row r="139" spans="1:11" ht="39.75" hidden="1" customHeight="1" x14ac:dyDescent="0.25">
      <c r="A139" s="181"/>
      <c r="B139" s="361"/>
      <c r="C139" s="283"/>
      <c r="D139" s="182" t="s">
        <v>256</v>
      </c>
      <c r="E139" s="283"/>
      <c r="F139" s="283"/>
      <c r="G139" s="257"/>
      <c r="H139" s="177"/>
      <c r="I139" s="224"/>
      <c r="K139" s="32"/>
    </row>
    <row r="140" spans="1:11" ht="43.5" hidden="1" customHeight="1" x14ac:dyDescent="0.25">
      <c r="A140" s="384"/>
      <c r="B140" s="360" t="s">
        <v>257</v>
      </c>
      <c r="C140" s="282">
        <v>3110</v>
      </c>
      <c r="D140" s="180">
        <v>0</v>
      </c>
      <c r="E140" s="282" t="s">
        <v>255</v>
      </c>
      <c r="F140" s="282" t="s">
        <v>102</v>
      </c>
      <c r="G140" s="258" t="s">
        <v>205</v>
      </c>
      <c r="K140" s="71"/>
    </row>
    <row r="141" spans="1:11" ht="42.75" hidden="1" customHeight="1" x14ac:dyDescent="0.25">
      <c r="A141" s="385"/>
      <c r="B141" s="361"/>
      <c r="C141" s="283"/>
      <c r="D141" s="183" t="s">
        <v>258</v>
      </c>
      <c r="E141" s="283"/>
      <c r="F141" s="283"/>
      <c r="G141" s="258"/>
      <c r="H141" s="71"/>
    </row>
    <row r="142" spans="1:11" ht="43.5" hidden="1" customHeight="1" x14ac:dyDescent="0.25">
      <c r="A142" s="386"/>
      <c r="B142" s="362" t="s">
        <v>259</v>
      </c>
      <c r="C142" s="184">
        <v>3110</v>
      </c>
      <c r="D142" s="185">
        <v>0</v>
      </c>
      <c r="E142" s="317" t="s">
        <v>260</v>
      </c>
      <c r="F142" s="284" t="s">
        <v>51</v>
      </c>
      <c r="G142" s="256" t="s">
        <v>251</v>
      </c>
    </row>
    <row r="143" spans="1:11" ht="63" hidden="1" customHeight="1" x14ac:dyDescent="0.25">
      <c r="A143" s="385"/>
      <c r="B143" s="363"/>
      <c r="C143" s="184"/>
      <c r="D143" s="187" t="s">
        <v>261</v>
      </c>
      <c r="E143" s="283"/>
      <c r="F143" s="285"/>
      <c r="G143" s="257"/>
    </row>
    <row r="144" spans="1:11" ht="75.75" hidden="1" customHeight="1" x14ac:dyDescent="0.25">
      <c r="A144" s="386"/>
      <c r="B144" s="362" t="s">
        <v>262</v>
      </c>
      <c r="C144" s="284">
        <v>3110</v>
      </c>
      <c r="D144" s="185">
        <v>0</v>
      </c>
      <c r="E144" s="186" t="s">
        <v>110</v>
      </c>
      <c r="F144" s="284" t="s">
        <v>51</v>
      </c>
      <c r="G144" s="256" t="s">
        <v>263</v>
      </c>
    </row>
    <row r="145" spans="1:11" ht="48" hidden="1" customHeight="1" x14ac:dyDescent="0.25">
      <c r="A145" s="385"/>
      <c r="B145" s="363"/>
      <c r="C145" s="285"/>
      <c r="D145" s="187" t="s">
        <v>264</v>
      </c>
      <c r="E145" s="188"/>
      <c r="F145" s="285"/>
      <c r="G145" s="257"/>
    </row>
    <row r="146" spans="1:11" ht="27.75" hidden="1" customHeight="1" x14ac:dyDescent="0.3">
      <c r="A146" s="189" t="s">
        <v>265</v>
      </c>
      <c r="B146" s="190"/>
      <c r="C146" s="191"/>
      <c r="D146" s="192">
        <f>D138+D140+D142+D144+D136</f>
        <v>0</v>
      </c>
      <c r="E146" s="191"/>
      <c r="F146" s="191"/>
      <c r="G146" s="193"/>
      <c r="H146" s="194"/>
      <c r="I146" s="224"/>
      <c r="J146" s="71"/>
      <c r="K146" s="226"/>
    </row>
    <row r="147" spans="1:11" ht="60" hidden="1" customHeight="1" x14ac:dyDescent="0.25">
      <c r="A147" s="382" t="s">
        <v>266</v>
      </c>
      <c r="B147" s="364" t="s">
        <v>267</v>
      </c>
      <c r="C147" s="278">
        <v>3122</v>
      </c>
      <c r="D147" s="195">
        <v>6899700</v>
      </c>
      <c r="E147" s="278" t="s">
        <v>268</v>
      </c>
      <c r="F147" s="278" t="s">
        <v>21</v>
      </c>
      <c r="G147" s="259" t="s">
        <v>269</v>
      </c>
      <c r="H147" s="196"/>
      <c r="I147" s="224"/>
      <c r="K147" s="71"/>
    </row>
    <row r="148" spans="1:11" ht="119.25" hidden="1" customHeight="1" x14ac:dyDescent="0.25">
      <c r="A148" s="387"/>
      <c r="B148" s="365"/>
      <c r="C148" s="279"/>
      <c r="D148" s="197" t="s">
        <v>270</v>
      </c>
      <c r="E148" s="279"/>
      <c r="F148" s="279"/>
      <c r="G148" s="260"/>
      <c r="H148" s="198"/>
      <c r="I148" s="224"/>
      <c r="K148" s="71"/>
    </row>
    <row r="149" spans="1:11" ht="42" hidden="1" customHeight="1" x14ac:dyDescent="0.25">
      <c r="A149" s="382" t="s">
        <v>271</v>
      </c>
      <c r="B149" s="364" t="s">
        <v>272</v>
      </c>
      <c r="C149" s="278">
        <v>3122</v>
      </c>
      <c r="D149" s="199">
        <v>53047500</v>
      </c>
      <c r="E149" s="278" t="s">
        <v>273</v>
      </c>
      <c r="F149" s="286" t="s">
        <v>21</v>
      </c>
      <c r="G149" s="259" t="s">
        <v>274</v>
      </c>
      <c r="H149" s="198"/>
      <c r="I149" s="224"/>
      <c r="K149" s="71"/>
    </row>
    <row r="150" spans="1:11" ht="129.75" hidden="1" customHeight="1" x14ac:dyDescent="0.25">
      <c r="A150" s="383"/>
      <c r="B150" s="365"/>
      <c r="C150" s="279"/>
      <c r="D150" s="197" t="s">
        <v>275</v>
      </c>
      <c r="E150" s="279"/>
      <c r="F150" s="287"/>
      <c r="G150" s="260"/>
      <c r="H150" s="198"/>
      <c r="I150" s="224"/>
      <c r="K150" s="71"/>
    </row>
    <row r="151" spans="1:11" ht="35.25" hidden="1" customHeight="1" x14ac:dyDescent="0.25">
      <c r="A151" s="200" t="s">
        <v>276</v>
      </c>
      <c r="B151" s="201"/>
      <c r="C151" s="202"/>
      <c r="D151" s="203">
        <f>D149</f>
        <v>53047500</v>
      </c>
      <c r="E151" s="204">
        <v>6899700</v>
      </c>
      <c r="F151" s="202" t="s">
        <v>277</v>
      </c>
      <c r="G151" s="205"/>
      <c r="H151" s="196"/>
      <c r="I151" s="224"/>
      <c r="K151" s="71"/>
    </row>
    <row r="152" spans="1:11" ht="35.25" hidden="1" customHeight="1" x14ac:dyDescent="0.25">
      <c r="A152" s="388" t="s">
        <v>278</v>
      </c>
      <c r="B152" s="366" t="s">
        <v>279</v>
      </c>
      <c r="C152" s="335">
        <v>3142</v>
      </c>
      <c r="D152" s="206">
        <v>23696510</v>
      </c>
      <c r="E152" s="278" t="s">
        <v>280</v>
      </c>
      <c r="F152" s="286" t="s">
        <v>21</v>
      </c>
      <c r="G152" s="259" t="s">
        <v>281</v>
      </c>
      <c r="H152" s="196"/>
      <c r="I152" s="224"/>
      <c r="K152" s="71"/>
    </row>
    <row r="153" spans="1:11" ht="135" hidden="1" customHeight="1" x14ac:dyDescent="0.25">
      <c r="A153" s="389"/>
      <c r="B153" s="367"/>
      <c r="C153" s="336"/>
      <c r="D153" s="197" t="s">
        <v>282</v>
      </c>
      <c r="E153" s="279"/>
      <c r="F153" s="287"/>
      <c r="G153" s="260"/>
      <c r="H153" s="196"/>
      <c r="I153" s="224"/>
      <c r="K153" s="71"/>
    </row>
    <row r="154" spans="1:11" ht="35.25" hidden="1" customHeight="1" x14ac:dyDescent="0.25">
      <c r="A154" s="207" t="s">
        <v>283</v>
      </c>
      <c r="B154" s="201"/>
      <c r="C154" s="202"/>
      <c r="D154" s="203">
        <f>D152</f>
        <v>23696510</v>
      </c>
      <c r="E154" s="202"/>
      <c r="F154" s="202"/>
      <c r="G154" s="202"/>
      <c r="H154" s="196"/>
      <c r="I154" s="224"/>
      <c r="K154" s="71"/>
    </row>
    <row r="155" spans="1:11" ht="38.25" customHeight="1" x14ac:dyDescent="0.25">
      <c r="A155" s="436"/>
      <c r="B155" s="437"/>
      <c r="C155" s="437"/>
      <c r="D155" s="437"/>
      <c r="E155" s="437"/>
      <c r="F155" s="437"/>
      <c r="G155" s="438"/>
    </row>
    <row r="156" spans="1:11" ht="27" customHeight="1" x14ac:dyDescent="0.25">
      <c r="A156" s="368"/>
      <c r="B156" s="209"/>
      <c r="C156" s="210"/>
      <c r="D156" s="392"/>
      <c r="E156" s="392"/>
      <c r="F156" s="392"/>
      <c r="G156" s="393"/>
    </row>
    <row r="157" spans="1:11" ht="25.5" customHeight="1" x14ac:dyDescent="0.25">
      <c r="A157" s="368"/>
      <c r="B157" s="209"/>
      <c r="C157" s="211"/>
      <c r="D157" s="390"/>
      <c r="E157" s="390"/>
      <c r="F157" s="390"/>
      <c r="G157" s="391"/>
    </row>
    <row r="158" spans="1:11" ht="15.75" x14ac:dyDescent="0.25">
      <c r="A158" s="214"/>
      <c r="B158" s="215"/>
      <c r="C158" s="209"/>
      <c r="D158" s="215"/>
      <c r="E158" s="216"/>
      <c r="F158" s="216"/>
      <c r="G158" s="217"/>
    </row>
    <row r="159" spans="1:11" ht="30" hidden="1" customHeight="1" x14ac:dyDescent="0.25">
      <c r="A159" s="368"/>
      <c r="B159" s="209"/>
      <c r="C159" s="210"/>
      <c r="D159" s="392"/>
      <c r="E159" s="392"/>
      <c r="F159" s="392"/>
      <c r="G159" s="393"/>
    </row>
    <row r="160" spans="1:11" ht="12.75" hidden="1" customHeight="1" x14ac:dyDescent="0.25">
      <c r="A160" s="368"/>
      <c r="B160" s="209"/>
      <c r="C160" s="211"/>
      <c r="D160" s="390"/>
      <c r="E160" s="390"/>
      <c r="F160" s="390"/>
      <c r="G160" s="391"/>
    </row>
    <row r="161" spans="1:11" ht="12.75" hidden="1" customHeight="1" x14ac:dyDescent="0.25">
      <c r="A161" s="208"/>
      <c r="B161" s="209"/>
      <c r="C161" s="211"/>
      <c r="D161" s="212"/>
      <c r="E161" s="212"/>
      <c r="F161" s="212"/>
      <c r="G161" s="213"/>
    </row>
    <row r="162" spans="1:11" ht="21.75" hidden="1" customHeight="1" x14ac:dyDescent="0.25">
      <c r="A162" s="368"/>
      <c r="B162" s="209"/>
      <c r="C162" s="210"/>
      <c r="D162" s="392"/>
      <c r="E162" s="392"/>
      <c r="F162" s="392"/>
      <c r="G162" s="393"/>
      <c r="H162" s="37"/>
    </row>
    <row r="163" spans="1:11" ht="12.75" customHeight="1" x14ac:dyDescent="0.25">
      <c r="A163" s="368"/>
      <c r="B163" s="209"/>
      <c r="C163" s="211"/>
      <c r="D163" s="390"/>
      <c r="E163" s="390"/>
      <c r="F163" s="390"/>
      <c r="G163" s="391"/>
    </row>
    <row r="164" spans="1:11" ht="12.75" customHeight="1" x14ac:dyDescent="0.25">
      <c r="A164" s="218"/>
      <c r="B164" s="219"/>
      <c r="C164" s="220"/>
      <c r="D164" s="221"/>
      <c r="E164" s="221"/>
      <c r="F164" s="221"/>
      <c r="G164" s="222"/>
    </row>
    <row r="165" spans="1:11" ht="23.25" x14ac:dyDescent="0.35">
      <c r="D165" s="223"/>
      <c r="H165" s="224"/>
      <c r="K165" s="227"/>
    </row>
  </sheetData>
  <mergeCells count="329">
    <mergeCell ref="A131:A132"/>
    <mergeCell ref="A1:G1"/>
    <mergeCell ref="A2:F2"/>
    <mergeCell ref="A3:G3"/>
    <mergeCell ref="B4:E4"/>
    <mergeCell ref="A5:G5"/>
    <mergeCell ref="A155:G155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D156:G156"/>
    <mergeCell ref="D157:G157"/>
    <mergeCell ref="D159:G159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D160:G160"/>
    <mergeCell ref="D162:G162"/>
    <mergeCell ref="D163:G163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133:A134"/>
    <mergeCell ref="A136:A137"/>
    <mergeCell ref="A140:A141"/>
    <mergeCell ref="A142:A143"/>
    <mergeCell ref="A144:A145"/>
    <mergeCell ref="A147:A148"/>
    <mergeCell ref="A149:A150"/>
    <mergeCell ref="A152:A153"/>
    <mergeCell ref="A156:A157"/>
    <mergeCell ref="A159:A160"/>
    <mergeCell ref="A162:A163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8:B139"/>
    <mergeCell ref="B140:B141"/>
    <mergeCell ref="B142:B143"/>
    <mergeCell ref="B144:B145"/>
    <mergeCell ref="B147:B148"/>
    <mergeCell ref="B131:B132"/>
    <mergeCell ref="B149:B150"/>
    <mergeCell ref="B152:B153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09:C110"/>
    <mergeCell ref="C113:C114"/>
    <mergeCell ref="C115:C116"/>
    <mergeCell ref="C121:C122"/>
    <mergeCell ref="C125:C126"/>
    <mergeCell ref="C127:C128"/>
    <mergeCell ref="C129:C130"/>
    <mergeCell ref="C133:C134"/>
    <mergeCell ref="C138:C139"/>
    <mergeCell ref="C140:C141"/>
    <mergeCell ref="C144:C145"/>
    <mergeCell ref="C147:C148"/>
    <mergeCell ref="C149:C150"/>
    <mergeCell ref="C131:C132"/>
    <mergeCell ref="C152:C153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5:E76"/>
    <mergeCell ref="E79:E80"/>
    <mergeCell ref="E81:E82"/>
    <mergeCell ref="E83:E84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3:E134"/>
    <mergeCell ref="E136:E137"/>
    <mergeCell ref="E138:E139"/>
    <mergeCell ref="E140:E141"/>
    <mergeCell ref="E142:E143"/>
    <mergeCell ref="E147:E148"/>
    <mergeCell ref="E131:E132"/>
    <mergeCell ref="E149:E150"/>
    <mergeCell ref="E152:E153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9:F80"/>
    <mergeCell ref="F81:F82"/>
    <mergeCell ref="F83:F84"/>
    <mergeCell ref="F85:F86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F123:F124"/>
    <mergeCell ref="F125:F126"/>
    <mergeCell ref="F127:F128"/>
    <mergeCell ref="F129:F130"/>
    <mergeCell ref="F133:F134"/>
    <mergeCell ref="F136:F137"/>
    <mergeCell ref="F138:F139"/>
    <mergeCell ref="F131:F132"/>
    <mergeCell ref="F140:F141"/>
    <mergeCell ref="F142:F143"/>
    <mergeCell ref="F144:F145"/>
    <mergeCell ref="F147:F148"/>
    <mergeCell ref="F149:F150"/>
    <mergeCell ref="F152:F153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36:G137"/>
    <mergeCell ref="G138:G139"/>
    <mergeCell ref="G140:G141"/>
    <mergeCell ref="G142:G143"/>
    <mergeCell ref="G144:G145"/>
    <mergeCell ref="G147:G148"/>
    <mergeCell ref="G149:G150"/>
    <mergeCell ref="G152:G153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</mergeCells>
  <pageMargins left="0.39370078740157499" right="0.23622047244094499" top="0.31496062992126" bottom="0.196850393700787" header="0.15748031496063" footer="0.31496062992126"/>
  <pageSetup paperSize="9" scale="59" fitToWidth="0" fitToHeight="0" orientation="landscape" r:id="rId1"/>
  <rowBreaks count="5" manualBreakCount="5">
    <brk id="28" max="9" man="1"/>
    <brk id="48" max="9" man="1"/>
    <brk id="72" max="16383" man="1"/>
    <brk id="100" max="9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2025-03-11T07:30:56Z</cp:lastPrinted>
  <dcterms:created xsi:type="dcterms:W3CDTF">2016-01-19T07:58:00Z</dcterms:created>
  <dcterms:modified xsi:type="dcterms:W3CDTF">2025-03-11T07:59:22Z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