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<sst xmlns="http://schemas.openxmlformats.org/spreadsheetml/2006/main" count="449" uniqueCount="296">
  <si>
    <r>
      <rPr>
        <b/>
        <sz val="16"/>
        <color indexed="8"/>
        <rFont val="Times New Roman"/>
        <charset val="204"/>
      </rP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</si>
  <si>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</si>
  <si>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6</t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</si>
  <si>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</si>
  <si>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</si>
  <si>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</si>
  <si>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</si>
  <si>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</si>
  <si>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</si>
  <si>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</si>
  <si>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</si>
  <si>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</si>
  <si>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</si>
  <si>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</si>
  <si>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</si>
  <si>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</si>
  <si>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</si>
  <si>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</si>
  <si>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</si>
  <si>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</si>
  <si>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</si>
  <si>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</si>
  <si>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</si>
  <si>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</si>
  <si>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</si>
  <si>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</si>
  <si>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</si>
  <si>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</si>
  <si>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</si>
  <si>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</si>
  <si>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</si>
  <si>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</si>
  <si>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</si>
  <si>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закупівля без використання електронної системи </t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</si>
  <si>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</si>
  <si>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</si>
  <si>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</si>
  <si>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</si>
  <si>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</si>
  <si>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</si>
  <si>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</si>
  <si>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</si>
  <si>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</si>
  <si>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</si>
  <si>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</si>
  <si>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</si>
  <si>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</si>
  <si>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</si>
  <si>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</si>
  <si>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</si>
  <si>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</si>
  <si>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</si>
  <si>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</si>
  <si>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</si>
  <si>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березень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</si>
  <si>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</si>
  <si>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</si>
  <si>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</si>
  <si>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</si>
  <si>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</si>
  <si>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</si>
  <si>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</si>
  <si>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 xml:space="preserve">грн. (сім  мільйонів  дев'ятсот сімдесят дев'ять тисяч триста двадцять дві гривні 00 коп.)                          </t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</si>
  <si>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</si>
  <si>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</si>
  <si>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</si>
  <si>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 xml:space="preserve">грн. (один  мільйон двісті дев'яносто  тисяч двісті сімдесят сім гривень 00 коп.)                          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</si>
  <si>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</si>
  <si>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</si>
  <si>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</si>
  <si>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 xml:space="preserve">грн. (сім  мільйонів  шістсот шість  тисяч шістсот п'ядесят п'ять гривень 80 коп.)                          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</si>
  <si>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</si>
  <si>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(один  мільйон  шістдесят вісім тисяч триста дев'ять гривень 20 коп.)                        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</si>
  <si>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</si>
  <si>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</si>
  <si>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</si>
  <si>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</si>
  <si>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</si>
  <si>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</si>
  <si>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</si>
  <si>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</si>
  <si>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</si>
  <si>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</si>
  <si>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</si>
  <si>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</si>
  <si>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</si>
  <si>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</si>
  <si>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</si>
  <si>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</si>
  <si>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</si>
  <si>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</si>
  <si>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</si>
  <si>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</si>
  <si>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</si>
  <si>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</si>
  <si>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</si>
  <si>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</si>
  <si>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</si>
  <si>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</si>
  <si>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</si>
  <si>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</si>
  <si>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</si>
  <si>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</si>
  <si>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</si>
  <si>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</si>
  <si>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</si>
  <si>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</si>
  <si>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</si>
  <si>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</si>
  <si>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</si>
  <si>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</si>
  <si>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</si>
  <si>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</si>
  <si>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</si>
  <si>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</si>
  <si>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</si>
  <si>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</si>
  <si>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</si>
  <si>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</si>
  <si>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</si>
  <si>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</si>
  <si>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</si>
  <si>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</si>
  <si>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</si>
  <si>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</si>
  <si>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</si>
  <si>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</si>
  <si>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</si>
  <si>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</si>
  <si>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</si>
  <si>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</si>
  <si>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</si>
  <si>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</si>
  <si>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</si>
  <si>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</si>
  <si>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</si>
  <si>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</si>
  <si>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</si>
  <si>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</si>
  <si>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</si>
  <si>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</si>
  <si>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</si>
  <si>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</si>
  <si>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</si>
  <si>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</si>
  <si>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</si>
  <si>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</si>
  <si>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</si>
  <si>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</si>
  <si>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</si>
  <si>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rPr>
        <b/>
        <sz val="10"/>
        <color rgb="FF000000"/>
        <rFont val="Times New Roman"/>
        <charset val="204"/>
      </rP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</si>
  <si>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</si>
  <si>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</si>
  <si>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</si>
  <si>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</si>
  <si>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</si>
  <si>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rPr>
        <sz val="10"/>
        <color rgb="FF000000"/>
        <rFont val="Times New Roman"/>
        <charset val="204"/>
      </rP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</si>
  <si>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</si>
  <si>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</si>
  <si>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</si>
  <si>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</si>
  <si>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травень</t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</si>
  <si>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</si>
  <si>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</si>
  <si>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</si>
  <si>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</si>
  <si>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</si>
  <si>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</si>
  <si>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</si>
  <si>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</si>
  <si>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</si>
  <si>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</si>
  <si>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</si>
  <si>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</si>
  <si>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</si>
  <si>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</si>
  <si>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</si>
  <si>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</si>
  <si>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</si>
  <si>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</si>
  <si>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</si>
  <si>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</si>
  <si>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</si>
  <si>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</si>
  <si>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</si>
  <si>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rPr>
        <sz val="10"/>
        <color rgb="FF000000"/>
        <rFont val="Times New Roman"/>
        <charset val="204"/>
      </rP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</si>
  <si>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</si>
  <si>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Послуги з передачі пакетів антивірусного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пакетів антивірусного програмного забезпечення))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</si>
  <si>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</si>
  <si>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</si>
  <si>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</si>
  <si>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</si>
  <si>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</si>
  <si>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</si>
  <si>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</si>
  <si>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</si>
  <si>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</si>
  <si>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</si>
  <si>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</si>
  <si>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</si>
  <si>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</si>
  <si>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</si>
  <si>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</si>
  <si>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</si>
  <si>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</si>
  <si>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</si>
  <si>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</si>
  <si>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</si>
  <si>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</si>
  <si>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</si>
  <si>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</si>
  <si>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</si>
  <si>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</si>
  <si>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</si>
  <si>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</si>
  <si>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</si>
  <si>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</si>
  <si>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</si>
  <si>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</si>
  <si>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</si>
  <si>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</si>
  <si>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</si>
  <si>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</si>
  <si>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</si>
  <si>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</si>
  <si>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</si>
  <si>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</si>
  <si>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</si>
  <si>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</si>
  <si>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</si>
  <si>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</si>
  <si>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</si>
  <si>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</si>
  <si>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</si>
  <si>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</si>
  <si>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</si>
  <si>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</si>
  <si>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</si>
  <si>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</si>
  <si>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</si>
  <si>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</si>
  <si>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</si>
  <si>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</si>
  <si>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</si>
  <si>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</si>
  <si>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</si>
  <si>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</si>
  <si>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</si>
  <si>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</si>
  <si>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</si>
  <si>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</si>
  <si>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</si>
  <si>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</si>
  <si>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</si>
  <si>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грн. (шістсот дев'яносто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</si>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</sst>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82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9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sz val="10"/>
      <color indexed="8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indexed="8"/>
      <name val="Times New Roman"/>
      <charset val="204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8" fillId="0" borderId="0" applyFont="0" applyFill="0" applyBorder="0" applyAlignment="0" applyProtection="0">
      <alignment vertical="center"/>
    </xf>
    <xf numFmtId="44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177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6" borderId="48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49" applyNumberFormat="0" applyFill="0" applyAlignment="0" applyProtection="0">
      <alignment vertical="center"/>
    </xf>
    <xf numFmtId="0" fontId="65" fillId="0" borderId="49" applyNumberFormat="0" applyFill="0" applyAlignment="0" applyProtection="0">
      <alignment vertical="center"/>
    </xf>
    <xf numFmtId="0" fontId="66" fillId="0" borderId="5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7" borderId="51" applyNumberFormat="0" applyAlignment="0" applyProtection="0">
      <alignment vertical="center"/>
    </xf>
    <xf numFmtId="0" fontId="68" fillId="18" borderId="52" applyNumberFormat="0" applyAlignment="0" applyProtection="0">
      <alignment vertical="center"/>
    </xf>
    <xf numFmtId="0" fontId="69" fillId="18" borderId="51" applyNumberFormat="0" applyAlignment="0" applyProtection="0">
      <alignment vertical="center"/>
    </xf>
    <xf numFmtId="0" fontId="70" fillId="19" borderId="53" applyNumberFormat="0" applyAlignment="0" applyProtection="0">
      <alignment vertical="center"/>
    </xf>
    <xf numFmtId="0" fontId="71" fillId="0" borderId="54" applyNumberFormat="0" applyFill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</cellStyleXfs>
  <cellXfs count="422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top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0" fillId="4" borderId="0" xfId="0" applyFill="1"/>
    <xf numFmtId="0" fontId="13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9" fontId="9" fillId="2" borderId="13" xfId="0" applyNumberFormat="1" applyFont="1" applyFill="1" applyBorder="1" applyAlignment="1">
      <alignment horizontal="center" vertical="top" wrapText="1"/>
    </xf>
    <xf numFmtId="0" fontId="9" fillId="0" borderId="16" xfId="0" applyNumberFormat="1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top" wrapText="1"/>
    </xf>
    <xf numFmtId="4" fontId="18" fillId="0" borderId="0" xfId="0" applyNumberFormat="1" applyFont="1"/>
    <xf numFmtId="0" fontId="9" fillId="0" borderId="20" xfId="0" applyNumberFormat="1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top" wrapText="1"/>
    </xf>
    <xf numFmtId="0" fontId="17" fillId="2" borderId="21" xfId="0" applyFont="1" applyFill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left" vertical="top" wrapText="1"/>
    </xf>
    <xf numFmtId="0" fontId="18" fillId="0" borderId="0" xfId="0" applyFont="1"/>
    <xf numFmtId="0" fontId="8" fillId="6" borderId="22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49" fontId="10" fillId="6" borderId="10" xfId="0" applyNumberFormat="1" applyFont="1" applyFill="1" applyBorder="1" applyAlignment="1">
      <alignment horizontal="center" vertical="center" wrapText="1"/>
    </xf>
    <xf numFmtId="4" fontId="11" fillId="6" borderId="23" xfId="0" applyNumberFormat="1" applyFont="1" applyFill="1" applyBorder="1" applyAlignment="1">
      <alignment horizontal="center" vertical="top" wrapText="1"/>
    </xf>
    <xf numFmtId="0" fontId="8" fillId="6" borderId="10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left" vertical="top" wrapText="1"/>
    </xf>
    <xf numFmtId="0" fontId="6" fillId="6" borderId="13" xfId="0" applyFont="1" applyFill="1" applyBorder="1" applyAlignment="1">
      <alignment horizontal="center" vertical="top" wrapText="1"/>
    </xf>
    <xf numFmtId="49" fontId="19" fillId="6" borderId="13" xfId="0" applyNumberFormat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vertical="top" wrapText="1"/>
    </xf>
    <xf numFmtId="0" fontId="13" fillId="0" borderId="2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0" fontId="8" fillId="8" borderId="28" xfId="0" applyNumberFormat="1" applyFont="1" applyFill="1" applyBorder="1" applyAlignment="1">
      <alignment horizontal="left" vertical="top" wrapText="1"/>
    </xf>
    <xf numFmtId="0" fontId="6" fillId="8" borderId="29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4" fontId="11" fillId="8" borderId="23" xfId="0" applyNumberFormat="1" applyFont="1" applyFill="1" applyBorder="1" applyAlignment="1">
      <alignment horizontal="center" vertical="top" wrapText="1"/>
    </xf>
    <xf numFmtId="0" fontId="8" fillId="8" borderId="2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49" fontId="8" fillId="8" borderId="25" xfId="0" applyNumberFormat="1" applyFont="1" applyFill="1" applyBorder="1" applyAlignment="1">
      <alignment horizontal="center" vertical="center" wrapText="1"/>
    </xf>
    <xf numFmtId="0" fontId="8" fillId="8" borderId="26" xfId="0" applyNumberFormat="1" applyFont="1" applyFill="1" applyBorder="1" applyAlignment="1">
      <alignment horizontal="left" vertical="top" wrapText="1"/>
    </xf>
    <xf numFmtId="0" fontId="6" fillId="8" borderId="1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top" wrapText="1"/>
    </xf>
    <xf numFmtId="0" fontId="8" fillId="8" borderId="17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49" fontId="8" fillId="8" borderId="19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vertical="top" wrapText="1"/>
    </xf>
    <xf numFmtId="4" fontId="20" fillId="8" borderId="23" xfId="0" applyNumberFormat="1" applyFont="1" applyFill="1" applyBorder="1" applyAlignment="1">
      <alignment horizontal="center" vertical="top" wrapText="1"/>
    </xf>
    <xf numFmtId="0" fontId="8" fillId="8" borderId="20" xfId="0" applyFont="1" applyFill="1" applyBorder="1" applyAlignment="1">
      <alignment vertical="top" wrapText="1"/>
    </xf>
    <xf numFmtId="0" fontId="6" fillId="8" borderId="30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49" fontId="8" fillId="8" borderId="14" xfId="0" applyNumberFormat="1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vertical="center" wrapText="1"/>
    </xf>
    <xf numFmtId="0" fontId="6" fillId="9" borderId="32" xfId="0" applyFont="1" applyFill="1" applyBorder="1" applyAlignment="1">
      <alignment vertical="center" wrapText="1"/>
    </xf>
    <xf numFmtId="0" fontId="21" fillId="9" borderId="33" xfId="0" applyFont="1" applyFill="1" applyBorder="1" applyAlignment="1">
      <alignment vertical="top" wrapText="1"/>
    </xf>
    <xf numFmtId="4" fontId="3" fillId="9" borderId="32" xfId="0" applyNumberFormat="1" applyFont="1" applyFill="1" applyBorder="1" applyAlignment="1">
      <alignment horizontal="center" vertical="center" wrapText="1"/>
    </xf>
    <xf numFmtId="0" fontId="21" fillId="9" borderId="32" xfId="0" applyFont="1" applyFill="1" applyBorder="1" applyAlignment="1">
      <alignment vertical="top" wrapText="1"/>
    </xf>
    <xf numFmtId="0" fontId="21" fillId="9" borderId="34" xfId="0" applyFont="1" applyFill="1" applyBorder="1" applyAlignment="1">
      <alignment vertical="top" wrapText="1"/>
    </xf>
    <xf numFmtId="4" fontId="22" fillId="0" borderId="0" xfId="0" applyNumberFormat="1" applyFont="1"/>
    <xf numFmtId="0" fontId="23" fillId="8" borderId="16" xfId="0" applyFont="1" applyFill="1" applyBorder="1" applyAlignment="1">
      <alignment horizontal="left" vertical="top" wrapText="1"/>
    </xf>
    <xf numFmtId="0" fontId="6" fillId="8" borderId="17" xfId="0" applyFont="1" applyFill="1" applyBorder="1" applyAlignment="1">
      <alignment vertical="top" wrapText="1"/>
    </xf>
    <xf numFmtId="49" fontId="24" fillId="8" borderId="17" xfId="0" applyNumberFormat="1" applyFont="1" applyFill="1" applyBorder="1" applyAlignment="1">
      <alignment horizontal="center" vertical="center" wrapText="1"/>
    </xf>
    <xf numFmtId="4" fontId="14" fillId="8" borderId="18" xfId="0" applyNumberFormat="1" applyFont="1" applyFill="1" applyBorder="1" applyAlignment="1">
      <alignment horizontal="center" vertical="top" wrapText="1"/>
    </xf>
    <xf numFmtId="0" fontId="8" fillId="8" borderId="10" xfId="0" applyFont="1" applyFill="1" applyBorder="1" applyAlignment="1">
      <alignment horizontal="center" vertical="center" wrapText="1"/>
    </xf>
    <xf numFmtId="49" fontId="9" fillId="8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3" fillId="8" borderId="20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vertical="top" wrapText="1"/>
    </xf>
    <xf numFmtId="49" fontId="19" fillId="8" borderId="13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top" wrapText="1"/>
    </xf>
    <xf numFmtId="49" fontId="9" fillId="8" borderId="14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8" fillId="8" borderId="22" xfId="0" applyFont="1" applyFill="1" applyBorder="1" applyAlignment="1">
      <alignment horizontal="left" vertical="top" wrapText="1"/>
    </xf>
    <xf numFmtId="0" fontId="6" fillId="8" borderId="10" xfId="0" applyFont="1" applyFill="1" applyBorder="1" applyAlignment="1">
      <alignment vertical="top" wrapText="1"/>
    </xf>
    <xf numFmtId="0" fontId="13" fillId="8" borderId="10" xfId="0" applyFont="1" applyFill="1" applyBorder="1" applyAlignment="1">
      <alignment horizontal="center" vertical="center" wrapText="1"/>
    </xf>
    <xf numFmtId="4" fontId="11" fillId="10" borderId="23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vertical="top" wrapText="1"/>
    </xf>
    <xf numFmtId="0" fontId="13" fillId="8" borderId="21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top" wrapText="1"/>
    </xf>
    <xf numFmtId="0" fontId="8" fillId="8" borderId="21" xfId="0" applyFont="1" applyFill="1" applyBorder="1" applyAlignment="1">
      <alignment horizontal="center" vertical="center" wrapText="1"/>
    </xf>
    <xf numFmtId="49" fontId="8" fillId="8" borderId="27" xfId="0" applyNumberFormat="1" applyFont="1" applyFill="1" applyBorder="1" applyAlignment="1">
      <alignment horizontal="center" vertical="center" wrapText="1"/>
    </xf>
    <xf numFmtId="4" fontId="11" fillId="11" borderId="23" xfId="0" applyNumberFormat="1" applyFont="1" applyFill="1" applyBorder="1" applyAlignment="1">
      <alignment horizontal="center" vertical="center" wrapText="1"/>
    </xf>
    <xf numFmtId="4" fontId="11" fillId="8" borderId="23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vertical="top" wrapText="1"/>
    </xf>
    <xf numFmtId="4" fontId="11" fillId="2" borderId="2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vertical="top" wrapText="1"/>
    </xf>
    <xf numFmtId="0" fontId="8" fillId="2" borderId="13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top" wrapText="1"/>
    </xf>
    <xf numFmtId="49" fontId="8" fillId="2" borderId="35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0" fontId="12" fillId="2" borderId="23" xfId="0" applyFont="1" applyFill="1" applyBorder="1" applyAlignment="1">
      <alignment horizontal="center" vertical="top" wrapText="1"/>
    </xf>
    <xf numFmtId="49" fontId="8" fillId="2" borderId="36" xfId="0" applyNumberFormat="1" applyFont="1" applyFill="1" applyBorder="1" applyAlignment="1">
      <alignment horizontal="center" vertical="center" wrapText="1"/>
    </xf>
    <xf numFmtId="0" fontId="25" fillId="12" borderId="0" xfId="0" applyFont="1" applyFill="1"/>
    <xf numFmtId="0" fontId="6" fillId="8" borderId="10" xfId="0" applyFont="1" applyFill="1" applyBorder="1" applyAlignment="1">
      <alignment horizontal="left" vertical="top" wrapText="1"/>
    </xf>
    <xf numFmtId="4" fontId="11" fillId="11" borderId="11" xfId="0" applyNumberFormat="1" applyFont="1" applyFill="1" applyBorder="1" applyAlignment="1">
      <alignment horizontal="center" vertical="top" wrapText="1"/>
    </xf>
    <xf numFmtId="49" fontId="8" fillId="8" borderId="12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left" vertical="top" wrapText="1"/>
    </xf>
    <xf numFmtId="0" fontId="6" fillId="8" borderId="13" xfId="0" applyFont="1" applyFill="1" applyBorder="1" applyAlignment="1">
      <alignment horizontal="left" vertical="top" wrapText="1"/>
    </xf>
    <xf numFmtId="0" fontId="12" fillId="8" borderId="37" xfId="0" applyFont="1" applyFill="1" applyBorder="1" applyAlignment="1">
      <alignment horizontal="center" vertical="top" wrapText="1"/>
    </xf>
    <xf numFmtId="0" fontId="8" fillId="8" borderId="10" xfId="0" applyFont="1" applyFill="1" applyBorder="1" applyAlignment="1">
      <alignment horizontal="left" vertical="top" wrapText="1"/>
    </xf>
    <xf numFmtId="0" fontId="27" fillId="8" borderId="17" xfId="0" applyFont="1" applyFill="1" applyBorder="1" applyAlignment="1">
      <alignment horizontal="center" vertical="center" wrapText="1"/>
    </xf>
    <xf numFmtId="4" fontId="14" fillId="8" borderId="13" xfId="0" applyNumberFormat="1" applyFont="1" applyFill="1" applyBorder="1" applyAlignment="1">
      <alignment horizontal="center" vertical="top" wrapText="1"/>
    </xf>
    <xf numFmtId="49" fontId="8" fillId="8" borderId="5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left" vertical="top" wrapText="1"/>
    </xf>
    <xf numFmtId="0" fontId="6" fillId="8" borderId="13" xfId="0" applyFont="1" applyFill="1" applyBorder="1" applyAlignment="1">
      <alignment vertical="top" wrapText="1"/>
    </xf>
    <xf numFmtId="0" fontId="27" fillId="8" borderId="13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center" wrapText="1"/>
    </xf>
    <xf numFmtId="49" fontId="8" fillId="8" borderId="36" xfId="0" applyNumberFormat="1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4" fontId="14" fillId="11" borderId="11" xfId="0" applyNumberFormat="1" applyFont="1" applyFill="1" applyBorder="1" applyAlignment="1">
      <alignment horizontal="center" vertical="top" wrapText="1"/>
    </xf>
    <xf numFmtId="4" fontId="28" fillId="8" borderId="13" xfId="0" applyNumberFormat="1" applyFont="1" applyFill="1" applyBorder="1" applyAlignment="1">
      <alignment horizontal="center" vertical="top" wrapText="1"/>
    </xf>
    <xf numFmtId="4" fontId="14" fillId="11" borderId="13" xfId="0" applyNumberFormat="1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vertical="top" wrapText="1"/>
    </xf>
    <xf numFmtId="0" fontId="27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left" vertical="top" wrapText="1"/>
    </xf>
    <xf numFmtId="0" fontId="15" fillId="5" borderId="10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vertical="top" wrapText="1"/>
    </xf>
    <xf numFmtId="0" fontId="13" fillId="5" borderId="1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center" wrapText="1"/>
    </xf>
    <xf numFmtId="0" fontId="6" fillId="5" borderId="10" xfId="0" applyFont="1" applyFill="1" applyBorder="1" applyAlignment="1">
      <alignment vertical="top" wrapText="1"/>
    </xf>
    <xf numFmtId="4" fontId="14" fillId="0" borderId="23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top" wrapText="1"/>
    </xf>
    <xf numFmtId="49" fontId="8" fillId="0" borderId="36" xfId="0" applyNumberFormat="1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top" wrapText="1"/>
    </xf>
    <xf numFmtId="4" fontId="14" fillId="2" borderId="11" xfId="0" applyNumberFormat="1" applyFont="1" applyFill="1" applyBorder="1" applyAlignment="1">
      <alignment horizontal="center" vertical="justify" wrapText="1"/>
    </xf>
    <xf numFmtId="0" fontId="8" fillId="2" borderId="30" xfId="0" applyFont="1" applyFill="1" applyBorder="1" applyAlignment="1">
      <alignment horizontal="left" vertical="top" wrapText="1"/>
    </xf>
    <xf numFmtId="0" fontId="29" fillId="2" borderId="3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vertical="top" wrapText="1"/>
    </xf>
    <xf numFmtId="0" fontId="30" fillId="2" borderId="11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wrapText="1"/>
    </xf>
    <xf numFmtId="0" fontId="13" fillId="2" borderId="17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top" wrapText="1"/>
    </xf>
    <xf numFmtId="0" fontId="32" fillId="0" borderId="0" xfId="0" applyFont="1"/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8" fillId="0" borderId="22" xfId="0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left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0" fontId="39" fillId="2" borderId="22" xfId="0" applyFont="1" applyFill="1" applyBorder="1" applyAlignment="1">
      <alignment horizontal="left" vertical="top" wrapText="1"/>
    </xf>
    <xf numFmtId="49" fontId="13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left" vertical="top" wrapText="1"/>
    </xf>
    <xf numFmtId="4" fontId="11" fillId="14" borderId="23" xfId="0" applyNumberFormat="1" applyFont="1" applyFill="1" applyBorder="1" applyAlignment="1">
      <alignment horizontal="center" vertical="top" wrapText="1"/>
    </xf>
    <xf numFmtId="49" fontId="23" fillId="8" borderId="12" xfId="0" applyNumberFormat="1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vertical="center" wrapText="1"/>
    </xf>
    <xf numFmtId="49" fontId="8" fillId="8" borderId="14" xfId="0" applyNumberFormat="1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vertical="center" wrapText="1"/>
    </xf>
    <xf numFmtId="0" fontId="6" fillId="5" borderId="17" xfId="0" applyFont="1" applyFill="1" applyBorder="1" applyAlignment="1">
      <alignment vertical="top" wrapText="1"/>
    </xf>
    <xf numFmtId="0" fontId="6" fillId="5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" fontId="14" fillId="8" borderId="11" xfId="0" applyNumberFormat="1" applyFont="1" applyFill="1" applyBorder="1" applyAlignment="1">
      <alignment horizontal="center" vertical="justify" wrapText="1"/>
    </xf>
    <xf numFmtId="0" fontId="8" fillId="8" borderId="10" xfId="0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center" vertical="top" wrapText="1"/>
    </xf>
    <xf numFmtId="0" fontId="8" fillId="8" borderId="19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8" fillId="2" borderId="26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vertical="top" wrapText="1"/>
    </xf>
    <xf numFmtId="0" fontId="13" fillId="2" borderId="2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vertical="top" wrapText="1"/>
    </xf>
    <xf numFmtId="49" fontId="23" fillId="2" borderId="12" xfId="0" applyNumberFormat="1" applyFont="1" applyFill="1" applyBorder="1" applyAlignment="1">
      <alignment horizontal="center" vertical="center" wrapText="1"/>
    </xf>
    <xf numFmtId="0" fontId="9" fillId="2" borderId="22" xfId="0" applyNumberFormat="1" applyFont="1" applyFill="1" applyBorder="1" applyAlignment="1">
      <alignment horizontal="left" vertical="top" wrapText="1"/>
    </xf>
    <xf numFmtId="49" fontId="9" fillId="2" borderId="19" xfId="0" applyNumberFormat="1" applyFont="1" applyFill="1" applyBorder="1" applyAlignment="1">
      <alignment horizontal="center" vertical="center" wrapText="1"/>
    </xf>
    <xf numFmtId="0" fontId="9" fillId="2" borderId="20" xfId="0" applyNumberFormat="1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top" wrapText="1"/>
    </xf>
    <xf numFmtId="4" fontId="14" fillId="2" borderId="18" xfId="0" applyNumberFormat="1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top" wrapText="1"/>
    </xf>
    <xf numFmtId="0" fontId="27" fillId="5" borderId="17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left" vertical="top" wrapText="1"/>
    </xf>
    <xf numFmtId="0" fontId="8" fillId="5" borderId="39" xfId="0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top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top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left" vertical="top" wrapText="1"/>
    </xf>
    <xf numFmtId="0" fontId="41" fillId="0" borderId="22" xfId="0" applyNumberFormat="1" applyFont="1" applyFill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left" vertical="center" wrapText="1"/>
    </xf>
    <xf numFmtId="0" fontId="41" fillId="0" borderId="20" xfId="0" applyNumberFormat="1" applyFont="1" applyFill="1" applyBorder="1" applyAlignment="1">
      <alignment horizontal="left" vertical="top" wrapText="1"/>
    </xf>
    <xf numFmtId="49" fontId="8" fillId="0" borderId="14" xfId="0" applyNumberFormat="1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29" fillId="2" borderId="1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left" vertical="top" wrapText="1"/>
    </xf>
    <xf numFmtId="4" fontId="11" fillId="0" borderId="23" xfId="0" applyNumberFormat="1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vertical="center" wrapText="1"/>
    </xf>
    <xf numFmtId="0" fontId="8" fillId="2" borderId="22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top" wrapText="1"/>
    </xf>
    <xf numFmtId="4" fontId="14" fillId="0" borderId="11" xfId="0" applyNumberFormat="1" applyFont="1" applyFill="1" applyBorder="1" applyAlignment="1">
      <alignment horizontal="center" vertical="justify" wrapText="1"/>
    </xf>
    <xf numFmtId="0" fontId="8" fillId="0" borderId="10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center" wrapText="1"/>
    </xf>
    <xf numFmtId="0" fontId="6" fillId="9" borderId="40" xfId="0" applyFont="1" applyFill="1" applyBorder="1" applyAlignment="1">
      <alignment horizontal="left" vertical="center" wrapText="1"/>
    </xf>
    <xf numFmtId="0" fontId="6" fillId="9" borderId="24" xfId="0" applyFont="1" applyFill="1" applyBorder="1" applyAlignment="1">
      <alignment vertical="center" wrapText="1"/>
    </xf>
    <xf numFmtId="0" fontId="21" fillId="9" borderId="24" xfId="0" applyFont="1" applyFill="1" applyBorder="1" applyAlignment="1">
      <alignment vertical="top" wrapText="1"/>
    </xf>
    <xf numFmtId="4" fontId="3" fillId="9" borderId="24" xfId="0" applyNumberFormat="1" applyFont="1" applyFill="1" applyBorder="1" applyAlignment="1">
      <alignment horizontal="center" vertical="center" wrapText="1"/>
    </xf>
    <xf numFmtId="0" fontId="21" fillId="9" borderId="41" xfId="0" applyFont="1" applyFill="1" applyBorder="1" applyAlignment="1">
      <alignment vertical="top" wrapText="1"/>
    </xf>
    <xf numFmtId="4" fontId="42" fillId="0" borderId="0" xfId="0" applyNumberFormat="1" applyFont="1"/>
    <xf numFmtId="0" fontId="6" fillId="2" borderId="13" xfId="0" applyFont="1" applyFill="1" applyBorder="1" applyAlignment="1">
      <alignment horizontal="center" vertical="top" wrapText="1"/>
    </xf>
    <xf numFmtId="49" fontId="19" fillId="2" borderId="13" xfId="0" applyNumberFormat="1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left" vertical="top" wrapText="1"/>
    </xf>
    <xf numFmtId="49" fontId="8" fillId="8" borderId="12" xfId="0" applyNumberFormat="1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43" fillId="8" borderId="11" xfId="0" applyFont="1" applyFill="1" applyBorder="1" applyAlignment="1">
      <alignment horizontal="center" vertical="top" wrapText="1"/>
    </xf>
    <xf numFmtId="49" fontId="8" fillId="8" borderId="14" xfId="0" applyNumberFormat="1" applyFont="1" applyFill="1" applyBorder="1" applyAlignment="1">
      <alignment horizontal="left" vertical="center" wrapText="1"/>
    </xf>
    <xf numFmtId="49" fontId="8" fillId="8" borderId="19" xfId="0" applyNumberFormat="1" applyFont="1" applyFill="1" applyBorder="1" applyAlignment="1">
      <alignment horizontal="left" vertical="center" wrapText="1"/>
    </xf>
    <xf numFmtId="0" fontId="43" fillId="8" borderId="23" xfId="0" applyFont="1" applyFill="1" applyBorder="1" applyAlignment="1">
      <alignment horizontal="center" vertical="top" wrapText="1"/>
    </xf>
    <xf numFmtId="0" fontId="8" fillId="8" borderId="17" xfId="0" applyFont="1" applyFill="1" applyBorder="1" applyAlignment="1">
      <alignment horizontal="center" vertical="top" wrapText="1"/>
    </xf>
    <xf numFmtId="4" fontId="14" fillId="8" borderId="23" xfId="0" applyNumberFormat="1" applyFont="1" applyFill="1" applyBorder="1" applyAlignment="1">
      <alignment horizontal="center" vertical="top" wrapText="1"/>
    </xf>
    <xf numFmtId="0" fontId="40" fillId="8" borderId="13" xfId="0" applyFont="1" applyFill="1" applyBorder="1" applyAlignment="1">
      <alignment horizontal="center" vertical="top" wrapText="1"/>
    </xf>
    <xf numFmtId="0" fontId="6" fillId="9" borderId="15" xfId="0" applyFont="1" applyFill="1" applyBorder="1" applyAlignment="1">
      <alignment vertical="center" wrapText="1"/>
    </xf>
    <xf numFmtId="0" fontId="6" fillId="9" borderId="37" xfId="0" applyFont="1" applyFill="1" applyBorder="1" applyAlignment="1">
      <alignment vertical="center" wrapText="1"/>
    </xf>
    <xf numFmtId="0" fontId="21" fillId="9" borderId="11" xfId="0" applyFont="1" applyFill="1" applyBorder="1" applyAlignment="1">
      <alignment vertical="top" wrapText="1"/>
    </xf>
    <xf numFmtId="4" fontId="3" fillId="9" borderId="11" xfId="0" applyNumberFormat="1" applyFont="1" applyFill="1" applyBorder="1" applyAlignment="1">
      <alignment horizontal="center" vertical="center" wrapText="1"/>
    </xf>
    <xf numFmtId="0" fontId="21" fillId="9" borderId="43" xfId="0" applyFont="1" applyFill="1" applyBorder="1" applyAlignment="1">
      <alignment vertical="top" wrapText="1"/>
    </xf>
    <xf numFmtId="4" fontId="44" fillId="0" borderId="0" xfId="0" applyNumberFormat="1" applyFont="1"/>
    <xf numFmtId="0" fontId="9" fillId="2" borderId="10" xfId="0" applyFont="1" applyFill="1" applyBorder="1" applyAlignment="1">
      <alignment horizontal="left" vertical="top" wrapText="1"/>
    </xf>
    <xf numFmtId="4" fontId="20" fillId="0" borderId="11" xfId="0" applyNumberFormat="1" applyFont="1" applyFill="1" applyBorder="1" applyAlignment="1">
      <alignment horizontal="center" vertical="center" wrapText="1"/>
    </xf>
    <xf numFmtId="4" fontId="42" fillId="5" borderId="0" xfId="0" applyNumberFormat="1" applyFont="1" applyFill="1"/>
    <xf numFmtId="0" fontId="6" fillId="2" borderId="2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30" fillId="2" borderId="11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center" wrapText="1"/>
    </xf>
    <xf numFmtId="4" fontId="44" fillId="5" borderId="0" xfId="0" applyNumberFormat="1" applyFont="1" applyFill="1"/>
    <xf numFmtId="4" fontId="20" fillId="4" borderId="1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6" fillId="9" borderId="44" xfId="0" applyFont="1" applyFill="1" applyBorder="1" applyAlignment="1">
      <alignment vertical="center" wrapText="1"/>
    </xf>
    <xf numFmtId="0" fontId="45" fillId="15" borderId="11" xfId="0" applyFont="1" applyFill="1" applyBorder="1" applyAlignment="1">
      <alignment vertical="center" wrapText="1"/>
    </xf>
    <xf numFmtId="0" fontId="46" fillId="15" borderId="11" xfId="0" applyFont="1" applyFill="1" applyBorder="1" applyAlignment="1">
      <alignment vertical="top" wrapText="1"/>
    </xf>
    <xf numFmtId="4" fontId="47" fillId="15" borderId="11" xfId="0" applyNumberFormat="1" applyFont="1" applyFill="1" applyBorder="1" applyAlignment="1">
      <alignment horizontal="center" vertical="center" wrapText="1"/>
    </xf>
    <xf numFmtId="4" fontId="48" fillId="15" borderId="11" xfId="0" applyNumberFormat="1" applyFont="1" applyFill="1" applyBorder="1" applyAlignment="1">
      <alignment vertical="top" wrapText="1"/>
    </xf>
    <xf numFmtId="0" fontId="46" fillId="15" borderId="43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3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vertical="center" wrapText="1"/>
    </xf>
    <xf numFmtId="0" fontId="49" fillId="2" borderId="4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left" vertical="center"/>
    </xf>
    <xf numFmtId="0" fontId="51" fillId="0" borderId="4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right" vertical="center" wrapText="1"/>
    </xf>
    <xf numFmtId="0" fontId="52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21" fillId="0" borderId="4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1" fillId="0" borderId="45" xfId="0" applyFont="1" applyBorder="1" applyAlignment="1">
      <alignment vertical="center" wrapText="1"/>
    </xf>
    <xf numFmtId="0" fontId="51" fillId="0" borderId="46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right" vertical="center" wrapText="1"/>
    </xf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0" fontId="57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tabSelected="1" view="pageBreakPreview" zoomScale="90" zoomScaleNormal="100" topLeftCell="A89" workbookViewId="0">
      <selection activeCell="A164" sqref="A164"/>
    </sheetView>
  </sheetViews>
  <sheetFormatPr defaultColWidth="9" defaultRowHeight="15"/>
  <cols>
    <col min="1" max="1" width="79.1428571428571" customWidth="1"/>
    <col min="2" max="2" width="48" customWidth="1"/>
    <col min="3" max="3" width="12.4285714285714" customWidth="1"/>
    <col min="4" max="4" width="25.1428571428571" customWidth="1"/>
    <col min="5" max="5" width="19" customWidth="1"/>
    <col min="6" max="6" width="14.2857142857143" customWidth="1"/>
    <col min="7" max="7" width="31.1428571428571" customWidth="1"/>
    <col min="8" max="8" width="20.4285714285714" customWidth="1"/>
    <col min="9" max="9" width="18" customWidth="1"/>
    <col min="10" max="10" width="19.4285714285714" customWidth="1"/>
    <col min="11" max="11" width="19.5714285714286" customWidth="1"/>
    <col min="12" max="13" width="9" hidden="1" customWidth="1"/>
  </cols>
  <sheetData>
    <row r="1" ht="78.75" customHeight="1" spans="1:7">
      <c r="A1" s="4" t="s">
        <v>0</v>
      </c>
      <c r="B1" s="5"/>
      <c r="C1" s="5"/>
      <c r="D1" s="5"/>
      <c r="E1" s="5"/>
      <c r="F1" s="5"/>
      <c r="G1" s="6"/>
    </row>
    <row r="2" ht="20.25" spans="1:7">
      <c r="A2" s="7" t="s">
        <v>1</v>
      </c>
      <c r="B2" s="8"/>
      <c r="C2" s="8"/>
      <c r="D2" s="8"/>
      <c r="E2" s="8"/>
      <c r="F2" s="8"/>
      <c r="G2" s="9" t="s">
        <v>2</v>
      </c>
    </row>
    <row r="3" ht="18.75" spans="1:7">
      <c r="A3" s="10" t="s">
        <v>3</v>
      </c>
      <c r="B3" s="11"/>
      <c r="C3" s="11"/>
      <c r="D3" s="11"/>
      <c r="E3" s="11"/>
      <c r="F3" s="11"/>
      <c r="G3" s="12"/>
    </row>
    <row r="4" ht="18.75" spans="1:7">
      <c r="A4" s="13"/>
      <c r="B4" s="11" t="s">
        <v>4</v>
      </c>
      <c r="C4" s="11"/>
      <c r="D4" s="11"/>
      <c r="E4" s="11"/>
      <c r="F4" s="14"/>
      <c r="G4" s="15"/>
    </row>
    <row r="5" ht="20.25" spans="1:8">
      <c r="A5" s="16" t="s">
        <v>5</v>
      </c>
      <c r="B5" s="17"/>
      <c r="C5" s="17"/>
      <c r="D5" s="17"/>
      <c r="E5" s="17"/>
      <c r="F5" s="17"/>
      <c r="G5" s="18"/>
      <c r="H5" s="19"/>
    </row>
    <row r="6" ht="81.75" customHeight="1" spans="1:7">
      <c r="A6" s="20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2" t="s">
        <v>11</v>
      </c>
      <c r="G6" s="23" t="s">
        <v>12</v>
      </c>
    </row>
    <row r="7" ht="19.5" customHeight="1" spans="1:7">
      <c r="A7" s="20">
        <v>1</v>
      </c>
      <c r="B7" s="21">
        <v>2</v>
      </c>
      <c r="C7" s="21">
        <v>3</v>
      </c>
      <c r="D7" s="23">
        <v>4</v>
      </c>
      <c r="E7" s="21">
        <v>5</v>
      </c>
      <c r="F7" s="24">
        <v>6</v>
      </c>
      <c r="G7" s="23">
        <v>7</v>
      </c>
    </row>
    <row r="8" ht="27" customHeight="1" spans="1:7">
      <c r="A8" s="25" t="s">
        <v>13</v>
      </c>
      <c r="B8" s="26" t="s">
        <v>14</v>
      </c>
      <c r="C8" s="27" t="s">
        <v>15</v>
      </c>
      <c r="D8" s="28">
        <f>2209000+14000</f>
        <v>2223000</v>
      </c>
      <c r="E8" s="29" t="s">
        <v>16</v>
      </c>
      <c r="F8" s="30" t="s">
        <v>17</v>
      </c>
      <c r="G8" s="31" t="s">
        <v>18</v>
      </c>
    </row>
    <row r="9" ht="63.75" customHeight="1" spans="1:7">
      <c r="A9" s="25"/>
      <c r="B9" s="32"/>
      <c r="C9" s="33"/>
      <c r="D9" s="34" t="s">
        <v>19</v>
      </c>
      <c r="E9" s="29"/>
      <c r="F9" s="30"/>
      <c r="G9" s="35"/>
    </row>
    <row r="10" ht="45" customHeight="1" spans="1:8">
      <c r="A10" s="36" t="s">
        <v>20</v>
      </c>
      <c r="B10" s="26" t="s">
        <v>21</v>
      </c>
      <c r="C10" s="37">
        <v>2210</v>
      </c>
      <c r="D10" s="38">
        <f>140000+1500+5250+16400+6000+5000+20000+3000+1200+5000+8750+8750</f>
        <v>220850</v>
      </c>
      <c r="E10" s="29" t="s">
        <v>22</v>
      </c>
      <c r="F10" s="39" t="s">
        <v>23</v>
      </c>
      <c r="G10" s="31" t="s">
        <v>18</v>
      </c>
      <c r="H10" s="40"/>
    </row>
    <row r="11" ht="45" customHeight="1" spans="1:7">
      <c r="A11" s="36"/>
      <c r="B11" s="32"/>
      <c r="C11" s="41"/>
      <c r="D11" s="42" t="s">
        <v>24</v>
      </c>
      <c r="E11" s="43" t="s">
        <v>25</v>
      </c>
      <c r="F11" s="44"/>
      <c r="G11" s="35"/>
    </row>
    <row r="12" ht="45" customHeight="1" spans="1:10">
      <c r="A12" s="45" t="s">
        <v>26</v>
      </c>
      <c r="B12" s="46" t="s">
        <v>27</v>
      </c>
      <c r="C12" s="47">
        <v>2210</v>
      </c>
      <c r="D12" s="28">
        <f>800+1050+1000+5600+400+500+5400</f>
        <v>14750</v>
      </c>
      <c r="E12" s="30" t="s">
        <v>28</v>
      </c>
      <c r="F12" s="39" t="s">
        <v>23</v>
      </c>
      <c r="G12" s="48" t="s">
        <v>29</v>
      </c>
      <c r="H12" s="40"/>
      <c r="I12" s="1"/>
      <c r="J12" s="222"/>
    </row>
    <row r="13" ht="32.25" customHeight="1" spans="1:7">
      <c r="A13" s="45"/>
      <c r="B13" s="49"/>
      <c r="C13" s="50"/>
      <c r="D13" s="51" t="s">
        <v>30</v>
      </c>
      <c r="E13" s="30"/>
      <c r="F13" s="44"/>
      <c r="G13" s="52"/>
    </row>
    <row r="14" ht="48.75" customHeight="1" spans="1:8">
      <c r="A14" s="53" t="s">
        <v>31</v>
      </c>
      <c r="B14" s="54" t="s">
        <v>32</v>
      </c>
      <c r="C14" s="55">
        <v>2210</v>
      </c>
      <c r="D14" s="56">
        <v>4500</v>
      </c>
      <c r="E14" s="57" t="s">
        <v>33</v>
      </c>
      <c r="F14" s="58" t="s">
        <v>23</v>
      </c>
      <c r="G14" s="59" t="s">
        <v>18</v>
      </c>
      <c r="H14" s="60"/>
    </row>
    <row r="15" ht="50.25" customHeight="1" spans="1:8">
      <c r="A15" s="61"/>
      <c r="B15" s="62"/>
      <c r="C15" s="63"/>
      <c r="D15" s="64" t="s">
        <v>34</v>
      </c>
      <c r="E15" s="65"/>
      <c r="F15" s="44"/>
      <c r="G15" s="66"/>
      <c r="H15" s="67"/>
    </row>
    <row r="16" ht="37.5" hidden="1" customHeight="1" spans="1:8">
      <c r="A16" s="68" t="s">
        <v>35</v>
      </c>
      <c r="B16" s="69" t="s">
        <v>14</v>
      </c>
      <c r="C16" s="70" t="s">
        <v>15</v>
      </c>
      <c r="D16" s="71">
        <v>0</v>
      </c>
      <c r="E16" s="72" t="s">
        <v>16</v>
      </c>
      <c r="F16" s="39" t="s">
        <v>17</v>
      </c>
      <c r="G16" s="73" t="s">
        <v>18</v>
      </c>
      <c r="H16" s="67"/>
    </row>
    <row r="17" ht="37.5" hidden="1" customHeight="1" spans="1:8">
      <c r="A17" s="74"/>
      <c r="B17" s="75"/>
      <c r="C17" s="76"/>
      <c r="D17" s="77" t="s">
        <v>36</v>
      </c>
      <c r="E17" s="78"/>
      <c r="F17" s="44"/>
      <c r="G17" s="79"/>
      <c r="H17" s="67"/>
    </row>
    <row r="18" ht="49.5" hidden="1" customHeight="1" spans="1:7">
      <c r="A18" s="80" t="s">
        <v>37</v>
      </c>
      <c r="B18" s="81" t="s">
        <v>38</v>
      </c>
      <c r="C18" s="82">
        <v>2210</v>
      </c>
      <c r="D18" s="83">
        <v>0</v>
      </c>
      <c r="E18" s="84" t="s">
        <v>39</v>
      </c>
      <c r="F18" s="85" t="s">
        <v>40</v>
      </c>
      <c r="G18" s="86" t="s">
        <v>41</v>
      </c>
    </row>
    <row r="19" ht="49.5" hidden="1" customHeight="1" spans="1:7">
      <c r="A19" s="87"/>
      <c r="B19" s="88"/>
      <c r="C19" s="89"/>
      <c r="D19" s="90" t="s">
        <v>42</v>
      </c>
      <c r="E19" s="91"/>
      <c r="F19" s="92"/>
      <c r="G19" s="93"/>
    </row>
    <row r="20" ht="33" hidden="1" customHeight="1" spans="1:9">
      <c r="A20" s="94" t="s">
        <v>43</v>
      </c>
      <c r="B20" s="95"/>
      <c r="C20" s="96">
        <v>2210</v>
      </c>
      <c r="D20" s="97">
        <v>0</v>
      </c>
      <c r="E20" s="98" t="s">
        <v>44</v>
      </c>
      <c r="F20" s="99" t="s">
        <v>45</v>
      </c>
      <c r="G20" s="100" t="s">
        <v>46</v>
      </c>
      <c r="I20" s="130"/>
    </row>
    <row r="21" ht="40.5" hidden="1" customHeight="1" spans="1:9">
      <c r="A21" s="101"/>
      <c r="B21" s="102"/>
      <c r="C21" s="103"/>
      <c r="D21" s="104" t="s">
        <v>47</v>
      </c>
      <c r="E21" s="105"/>
      <c r="F21" s="106"/>
      <c r="G21" s="107"/>
      <c r="I21" s="223"/>
    </row>
    <row r="22" ht="34.5" hidden="1" customHeight="1" spans="1:7">
      <c r="A22" s="108" t="s">
        <v>48</v>
      </c>
      <c r="B22" s="102"/>
      <c r="C22" s="103"/>
      <c r="D22" s="109">
        <v>0</v>
      </c>
      <c r="E22" s="105"/>
      <c r="F22" s="106"/>
      <c r="G22" s="107"/>
    </row>
    <row r="23" ht="42" hidden="1" customHeight="1" spans="1:7">
      <c r="A23" s="110"/>
      <c r="B23" s="111"/>
      <c r="C23" s="112"/>
      <c r="D23" s="113" t="s">
        <v>49</v>
      </c>
      <c r="E23" s="114"/>
      <c r="F23" s="115"/>
      <c r="G23" s="116"/>
    </row>
    <row r="24" ht="29.25" customHeight="1" spans="1:11">
      <c r="A24" s="117" t="s">
        <v>50</v>
      </c>
      <c r="B24" s="118"/>
      <c r="C24" s="119"/>
      <c r="D24" s="120">
        <f>D8+D10+D12+D14</f>
        <v>2463100</v>
      </c>
      <c r="E24" s="121"/>
      <c r="F24" s="121"/>
      <c r="G24" s="122"/>
      <c r="H24" s="123"/>
      <c r="I24" s="224"/>
      <c r="J24" s="225"/>
      <c r="K24" s="226"/>
    </row>
    <row r="25" ht="39" customHeight="1" spans="1:8">
      <c r="A25" s="124" t="s">
        <v>51</v>
      </c>
      <c r="B25" s="125" t="s">
        <v>52</v>
      </c>
      <c r="C25" s="126" t="s">
        <v>53</v>
      </c>
      <c r="D25" s="127">
        <v>915000</v>
      </c>
      <c r="E25" s="128" t="s">
        <v>28</v>
      </c>
      <c r="F25" s="105" t="s">
        <v>54</v>
      </c>
      <c r="G25" s="129" t="s">
        <v>55</v>
      </c>
      <c r="H25" s="130"/>
    </row>
    <row r="26" ht="62.25" customHeight="1" spans="1:8">
      <c r="A26" s="131"/>
      <c r="B26" s="132"/>
      <c r="C26" s="133"/>
      <c r="D26" s="134" t="s">
        <v>56</v>
      </c>
      <c r="E26" s="114"/>
      <c r="F26" s="105"/>
      <c r="G26" s="135"/>
      <c r="H26" s="136"/>
    </row>
    <row r="27" ht="57.75" customHeight="1" spans="1:7">
      <c r="A27" s="137" t="s">
        <v>57</v>
      </c>
      <c r="B27" s="138" t="s">
        <v>58</v>
      </c>
      <c r="C27" s="139">
        <v>2240</v>
      </c>
      <c r="D27" s="140">
        <f>9269599-1290277</f>
        <v>7979322</v>
      </c>
      <c r="E27" s="128" t="s">
        <v>59</v>
      </c>
      <c r="F27" s="128" t="s">
        <v>60</v>
      </c>
      <c r="G27" s="100" t="s">
        <v>61</v>
      </c>
    </row>
    <row r="28" ht="49.5" customHeight="1" spans="1:7">
      <c r="A28" s="141"/>
      <c r="B28" s="142"/>
      <c r="C28" s="143"/>
      <c r="D28" s="144" t="s">
        <v>62</v>
      </c>
      <c r="E28" s="145"/>
      <c r="F28" s="145"/>
      <c r="G28" s="146"/>
    </row>
    <row r="29" ht="45" customHeight="1" spans="1:7">
      <c r="A29" s="137" t="s">
        <v>63</v>
      </c>
      <c r="B29" s="138" t="s">
        <v>58</v>
      </c>
      <c r="C29" s="139">
        <v>2240</v>
      </c>
      <c r="D29" s="147">
        <v>1290277</v>
      </c>
      <c r="E29" s="128" t="s">
        <v>59</v>
      </c>
      <c r="F29" s="128" t="s">
        <v>64</v>
      </c>
      <c r="G29" s="100" t="s">
        <v>65</v>
      </c>
    </row>
    <row r="30" ht="43.5" customHeight="1" spans="1:7">
      <c r="A30" s="141"/>
      <c r="B30" s="142"/>
      <c r="C30" s="143"/>
      <c r="D30" s="144" t="s">
        <v>66</v>
      </c>
      <c r="E30" s="145"/>
      <c r="F30" s="145"/>
      <c r="G30" s="146"/>
    </row>
    <row r="31" ht="42" customHeight="1" spans="1:10">
      <c r="A31" s="137" t="s">
        <v>67</v>
      </c>
      <c r="B31" s="138" t="s">
        <v>58</v>
      </c>
      <c r="C31" s="139">
        <v>2240</v>
      </c>
      <c r="D31" s="148">
        <f>8674965-1068309.2</f>
        <v>7606655.8</v>
      </c>
      <c r="E31" s="128" t="s">
        <v>59</v>
      </c>
      <c r="F31" s="128" t="s">
        <v>68</v>
      </c>
      <c r="G31" s="100" t="s">
        <v>69</v>
      </c>
      <c r="J31" s="130"/>
    </row>
    <row r="32" ht="44.25" customHeight="1" spans="1:8">
      <c r="A32" s="141"/>
      <c r="B32" s="142"/>
      <c r="C32" s="143"/>
      <c r="D32" s="144" t="s">
        <v>70</v>
      </c>
      <c r="E32" s="145"/>
      <c r="F32" s="145"/>
      <c r="G32" s="146"/>
      <c r="H32" s="136"/>
    </row>
    <row r="33" ht="42" customHeight="1" spans="1:7">
      <c r="A33" s="137" t="s">
        <v>71</v>
      </c>
      <c r="B33" s="138" t="s">
        <v>58</v>
      </c>
      <c r="C33" s="139">
        <v>2240</v>
      </c>
      <c r="D33" s="147">
        <v>1068309.2</v>
      </c>
      <c r="E33" s="128" t="s">
        <v>59</v>
      </c>
      <c r="F33" s="128" t="s">
        <v>64</v>
      </c>
      <c r="G33" s="100" t="s">
        <v>65</v>
      </c>
    </row>
    <row r="34" ht="41.25" customHeight="1" spans="1:7">
      <c r="A34" s="141"/>
      <c r="B34" s="142"/>
      <c r="C34" s="143"/>
      <c r="D34" s="144" t="s">
        <v>72</v>
      </c>
      <c r="E34" s="145"/>
      <c r="F34" s="145"/>
      <c r="G34" s="146"/>
    </row>
    <row r="35" ht="68.25" customHeight="1" spans="1:7">
      <c r="A35" s="149" t="s">
        <v>73</v>
      </c>
      <c r="B35" s="150" t="s">
        <v>52</v>
      </c>
      <c r="C35" s="37">
        <v>2240</v>
      </c>
      <c r="D35" s="151">
        <v>815000</v>
      </c>
      <c r="E35" s="152" t="s">
        <v>28</v>
      </c>
      <c r="F35" s="152" t="s">
        <v>23</v>
      </c>
      <c r="G35" s="31" t="s">
        <v>29</v>
      </c>
    </row>
    <row r="36" ht="27.75" customHeight="1" spans="1:7">
      <c r="A36" s="153"/>
      <c r="B36" s="154"/>
      <c r="C36" s="41"/>
      <c r="D36" s="34" t="s">
        <v>74</v>
      </c>
      <c r="E36" s="155"/>
      <c r="F36" s="155"/>
      <c r="G36" s="156" t="s">
        <v>75</v>
      </c>
    </row>
    <row r="37" s="1" customFormat="1" ht="39" customHeight="1" spans="1:8">
      <c r="A37" s="149" t="s">
        <v>76</v>
      </c>
      <c r="B37" s="26" t="s">
        <v>77</v>
      </c>
      <c r="C37" s="37">
        <v>2240</v>
      </c>
      <c r="D37" s="157">
        <f>21200+28600</f>
        <v>49800</v>
      </c>
      <c r="E37" s="152" t="s">
        <v>78</v>
      </c>
      <c r="F37" s="152" t="s">
        <v>23</v>
      </c>
      <c r="G37" s="158" t="s">
        <v>79</v>
      </c>
      <c r="H37" s="159"/>
    </row>
    <row r="38" s="1" customFormat="1" ht="48.75" customHeight="1" spans="1:10">
      <c r="A38" s="153"/>
      <c r="B38" s="32"/>
      <c r="C38" s="41"/>
      <c r="D38" s="160" t="s">
        <v>80</v>
      </c>
      <c r="E38" s="155"/>
      <c r="F38" s="155"/>
      <c r="G38" s="161"/>
      <c r="H38" s="162"/>
      <c r="J38" s="227"/>
    </row>
    <row r="39" ht="48" customHeight="1" spans="1:7">
      <c r="A39" s="137" t="s">
        <v>81</v>
      </c>
      <c r="B39" s="163" t="s">
        <v>82</v>
      </c>
      <c r="C39" s="139">
        <v>2240</v>
      </c>
      <c r="D39" s="164">
        <v>576</v>
      </c>
      <c r="E39" s="128" t="s">
        <v>78</v>
      </c>
      <c r="F39" s="128" t="s">
        <v>23</v>
      </c>
      <c r="G39" s="165" t="s">
        <v>83</v>
      </c>
    </row>
    <row r="40" ht="23.25" customHeight="1" spans="1:7">
      <c r="A40" s="166"/>
      <c r="B40" s="167"/>
      <c r="C40" s="112"/>
      <c r="D40" s="168" t="s">
        <v>84</v>
      </c>
      <c r="E40" s="114"/>
      <c r="F40" s="114"/>
      <c r="G40" s="116"/>
    </row>
    <row r="41" ht="47.25" customHeight="1" spans="1:7">
      <c r="A41" s="169" t="s">
        <v>85</v>
      </c>
      <c r="B41" s="125" t="s">
        <v>86</v>
      </c>
      <c r="C41" s="170">
        <v>2240</v>
      </c>
      <c r="D41" s="171">
        <f>3545600-100400</f>
        <v>3445200</v>
      </c>
      <c r="E41" s="114" t="s">
        <v>87</v>
      </c>
      <c r="F41" s="105" t="s">
        <v>68</v>
      </c>
      <c r="G41" s="172" t="s">
        <v>88</v>
      </c>
    </row>
    <row r="42" ht="38.25" customHeight="1" spans="1:7">
      <c r="A42" s="173"/>
      <c r="B42" s="174"/>
      <c r="C42" s="175"/>
      <c r="D42" s="176" t="s">
        <v>89</v>
      </c>
      <c r="E42" s="177"/>
      <c r="F42" s="114"/>
      <c r="G42" s="178"/>
    </row>
    <row r="43" ht="43.5" customHeight="1" spans="1:7">
      <c r="A43" s="137" t="s">
        <v>90</v>
      </c>
      <c r="B43" s="138" t="s">
        <v>91</v>
      </c>
      <c r="C43" s="179">
        <v>2240</v>
      </c>
      <c r="D43" s="180">
        <f>100400+100000</f>
        <v>200400</v>
      </c>
      <c r="E43" s="128" t="s">
        <v>92</v>
      </c>
      <c r="F43" s="128" t="s">
        <v>64</v>
      </c>
      <c r="G43" s="165" t="s">
        <v>93</v>
      </c>
    </row>
    <row r="44" ht="49.5" customHeight="1" spans="1:9">
      <c r="A44" s="166"/>
      <c r="B44" s="174"/>
      <c r="C44" s="175"/>
      <c r="D44" s="176" t="s">
        <v>94</v>
      </c>
      <c r="E44" s="114"/>
      <c r="F44" s="114"/>
      <c r="G44" s="116"/>
      <c r="I44" s="130"/>
    </row>
    <row r="45" ht="41.25" customHeight="1" spans="1:7">
      <c r="A45" s="169" t="s">
        <v>95</v>
      </c>
      <c r="B45" s="125" t="s">
        <v>86</v>
      </c>
      <c r="C45" s="170">
        <v>2240</v>
      </c>
      <c r="D45" s="181">
        <f>3566217-51717</f>
        <v>3514500</v>
      </c>
      <c r="E45" s="114" t="s">
        <v>87</v>
      </c>
      <c r="F45" s="105" t="s">
        <v>68</v>
      </c>
      <c r="G45" s="165" t="s">
        <v>96</v>
      </c>
    </row>
    <row r="46" ht="39" customHeight="1" spans="1:7">
      <c r="A46" s="173"/>
      <c r="B46" s="174"/>
      <c r="C46" s="175"/>
      <c r="D46" s="176" t="s">
        <v>97</v>
      </c>
      <c r="E46" s="177"/>
      <c r="F46" s="114"/>
      <c r="G46" s="116"/>
    </row>
    <row r="47" ht="27" customHeight="1" spans="1:7">
      <c r="A47" s="169" t="s">
        <v>98</v>
      </c>
      <c r="B47" s="125" t="s">
        <v>86</v>
      </c>
      <c r="C47" s="170">
        <v>2240</v>
      </c>
      <c r="D47" s="182">
        <v>51717</v>
      </c>
      <c r="E47" s="114" t="s">
        <v>92</v>
      </c>
      <c r="F47" s="105" t="s">
        <v>64</v>
      </c>
      <c r="G47" s="165" t="s">
        <v>99</v>
      </c>
    </row>
    <row r="48" ht="42" customHeight="1" spans="1:10">
      <c r="A48" s="173"/>
      <c r="B48" s="174"/>
      <c r="C48" s="175"/>
      <c r="D48" s="176" t="s">
        <v>100</v>
      </c>
      <c r="E48" s="177"/>
      <c r="F48" s="114"/>
      <c r="G48" s="116"/>
      <c r="I48" s="130"/>
      <c r="J48" s="130"/>
    </row>
    <row r="49" ht="56.25" customHeight="1" spans="1:7">
      <c r="A49" s="149" t="s">
        <v>101</v>
      </c>
      <c r="B49" s="183" t="s">
        <v>102</v>
      </c>
      <c r="C49" s="184">
        <v>2240</v>
      </c>
      <c r="D49" s="38">
        <v>325200</v>
      </c>
      <c r="E49" s="155" t="s">
        <v>87</v>
      </c>
      <c r="F49" s="185" t="s">
        <v>54</v>
      </c>
      <c r="G49" s="31" t="s">
        <v>103</v>
      </c>
    </row>
    <row r="50" ht="26.25" customHeight="1" spans="1:7">
      <c r="A50" s="153"/>
      <c r="B50" s="154"/>
      <c r="C50" s="186"/>
      <c r="D50" s="187" t="s">
        <v>104</v>
      </c>
      <c r="E50" s="29"/>
      <c r="F50" s="188"/>
      <c r="G50" s="35"/>
    </row>
    <row r="51" ht="42" customHeight="1" spans="1:7">
      <c r="A51" s="189" t="s">
        <v>105</v>
      </c>
      <c r="B51" s="150" t="s">
        <v>106</v>
      </c>
      <c r="C51" s="190">
        <v>2240</v>
      </c>
      <c r="D51" s="191">
        <f>119748</f>
        <v>119748</v>
      </c>
      <c r="E51" s="192" t="s">
        <v>87</v>
      </c>
      <c r="F51" s="193" t="s">
        <v>54</v>
      </c>
      <c r="G51" s="194" t="s">
        <v>18</v>
      </c>
    </row>
    <row r="52" ht="38.25" customHeight="1" spans="1:7">
      <c r="A52" s="153"/>
      <c r="B52" s="154"/>
      <c r="C52" s="195"/>
      <c r="D52" s="187" t="s">
        <v>107</v>
      </c>
      <c r="E52" s="155"/>
      <c r="F52" s="155"/>
      <c r="G52" s="35"/>
    </row>
    <row r="53" ht="38.25" customHeight="1" spans="1:7">
      <c r="A53" s="189" t="s">
        <v>105</v>
      </c>
      <c r="B53" s="150" t="s">
        <v>106</v>
      </c>
      <c r="C53" s="190">
        <v>2240</v>
      </c>
      <c r="D53" s="191">
        <f>119748</f>
        <v>119748</v>
      </c>
      <c r="E53" s="192" t="s">
        <v>87</v>
      </c>
      <c r="F53" s="193" t="s">
        <v>108</v>
      </c>
      <c r="G53" s="194" t="s">
        <v>18</v>
      </c>
    </row>
    <row r="54" ht="38.25" customHeight="1" spans="1:7">
      <c r="A54" s="153"/>
      <c r="B54" s="154"/>
      <c r="C54" s="195"/>
      <c r="D54" s="187" t="s">
        <v>107</v>
      </c>
      <c r="E54" s="155"/>
      <c r="F54" s="155"/>
      <c r="G54" s="35"/>
    </row>
    <row r="55" ht="36" customHeight="1" spans="1:7">
      <c r="A55" s="196" t="s">
        <v>109</v>
      </c>
      <c r="B55" s="197" t="s">
        <v>110</v>
      </c>
      <c r="C55" s="198">
        <v>2240</v>
      </c>
      <c r="D55" s="38">
        <v>673500</v>
      </c>
      <c r="E55" s="152" t="s">
        <v>111</v>
      </c>
      <c r="F55" s="152" t="s">
        <v>108</v>
      </c>
      <c r="G55" s="199" t="s">
        <v>112</v>
      </c>
    </row>
    <row r="56" ht="25.5" customHeight="1" spans="1:8">
      <c r="A56" s="200"/>
      <c r="B56" s="201"/>
      <c r="C56" s="202"/>
      <c r="D56" s="203" t="s">
        <v>113</v>
      </c>
      <c r="E56" s="155"/>
      <c r="F56" s="155"/>
      <c r="G56" s="204"/>
      <c r="H56" s="67"/>
    </row>
    <row r="57" ht="52.5" customHeight="1" spans="1:7">
      <c r="A57" s="149" t="s">
        <v>114</v>
      </c>
      <c r="B57" s="205" t="s">
        <v>115</v>
      </c>
      <c r="C57" s="198">
        <v>2240</v>
      </c>
      <c r="D57" s="206">
        <v>3351915</v>
      </c>
      <c r="E57" s="155" t="s">
        <v>116</v>
      </c>
      <c r="F57" s="207" t="s">
        <v>117</v>
      </c>
      <c r="G57" s="208" t="s">
        <v>118</v>
      </c>
    </row>
    <row r="58" ht="41.25" customHeight="1" spans="1:8">
      <c r="A58" s="153"/>
      <c r="B58" s="201"/>
      <c r="C58" s="202"/>
      <c r="D58" s="209" t="s">
        <v>119</v>
      </c>
      <c r="E58" s="29"/>
      <c r="F58" s="188"/>
      <c r="G58" s="210"/>
      <c r="H58" s="67"/>
    </row>
    <row r="59" ht="28.5" customHeight="1" spans="1:8">
      <c r="A59" s="211" t="s">
        <v>120</v>
      </c>
      <c r="B59" s="150" t="s">
        <v>115</v>
      </c>
      <c r="C59" s="212">
        <v>2240</v>
      </c>
      <c r="D59" s="213">
        <v>476280</v>
      </c>
      <c r="E59" s="155" t="s">
        <v>116</v>
      </c>
      <c r="F59" s="207" t="s">
        <v>117</v>
      </c>
      <c r="G59" s="152" t="s">
        <v>121</v>
      </c>
      <c r="H59" s="67"/>
    </row>
    <row r="60" ht="54.75" customHeight="1" spans="1:8">
      <c r="A60" s="214"/>
      <c r="B60" s="215"/>
      <c r="C60" s="216"/>
      <c r="D60" s="34" t="s">
        <v>122</v>
      </c>
      <c r="E60" s="29"/>
      <c r="F60" s="188"/>
      <c r="G60" s="155"/>
      <c r="H60" s="67"/>
    </row>
    <row r="61" ht="51" customHeight="1" spans="1:8">
      <c r="A61" s="211" t="s">
        <v>123</v>
      </c>
      <c r="B61" s="217" t="s">
        <v>124</v>
      </c>
      <c r="C61" s="37">
        <v>2240</v>
      </c>
      <c r="D61" s="213">
        <v>243900</v>
      </c>
      <c r="E61" s="155" t="s">
        <v>116</v>
      </c>
      <c r="F61" s="185" t="s">
        <v>117</v>
      </c>
      <c r="G61" s="152" t="s">
        <v>125</v>
      </c>
      <c r="H61" s="67"/>
    </row>
    <row r="62" ht="34.5" customHeight="1" spans="1:8">
      <c r="A62" s="214"/>
      <c r="B62" s="215"/>
      <c r="C62" s="41"/>
      <c r="D62" s="34" t="s">
        <v>126</v>
      </c>
      <c r="E62" s="29"/>
      <c r="F62" s="188"/>
      <c r="G62" s="155"/>
      <c r="H62" s="67"/>
    </row>
    <row r="63" ht="31.5" customHeight="1" spans="1:8">
      <c r="A63" s="218" t="s">
        <v>127</v>
      </c>
      <c r="B63" s="219" t="s">
        <v>128</v>
      </c>
      <c r="C63" s="220">
        <v>2240</v>
      </c>
      <c r="D63" s="213">
        <v>660000</v>
      </c>
      <c r="E63" s="155" t="s">
        <v>129</v>
      </c>
      <c r="F63" s="185" t="s">
        <v>117</v>
      </c>
      <c r="G63" s="152" t="s">
        <v>130</v>
      </c>
      <c r="H63" s="67"/>
    </row>
    <row r="64" ht="48" customHeight="1" spans="1:8">
      <c r="A64" s="218"/>
      <c r="B64" s="221"/>
      <c r="C64" s="41"/>
      <c r="D64" s="34" t="s">
        <v>131</v>
      </c>
      <c r="E64" s="29"/>
      <c r="F64" s="188"/>
      <c r="G64" s="155"/>
      <c r="H64" s="67"/>
    </row>
    <row r="65" s="2" customFormat="1" ht="44.25" customHeight="1" spans="1:7">
      <c r="A65" s="228" t="s">
        <v>132</v>
      </c>
      <c r="B65" s="229" t="s">
        <v>133</v>
      </c>
      <c r="C65" s="82">
        <v>2240</v>
      </c>
      <c r="D65" s="157">
        <v>6372</v>
      </c>
      <c r="E65" s="84" t="s">
        <v>28</v>
      </c>
      <c r="F65" s="152" t="s">
        <v>134</v>
      </c>
      <c r="G65" s="230" t="s">
        <v>135</v>
      </c>
    </row>
    <row r="66" s="2" customFormat="1" ht="26.25" customHeight="1" spans="1:7">
      <c r="A66" s="231"/>
      <c r="B66" s="232"/>
      <c r="C66" s="233"/>
      <c r="D66" s="209" t="s">
        <v>136</v>
      </c>
      <c r="E66" s="234"/>
      <c r="F66" s="155"/>
      <c r="G66" s="235"/>
    </row>
    <row r="67" ht="48" hidden="1" customHeight="1" spans="1:7">
      <c r="A67" s="149" t="s">
        <v>137</v>
      </c>
      <c r="B67" s="150" t="s">
        <v>138</v>
      </c>
      <c r="C67" s="190">
        <v>2240</v>
      </c>
      <c r="D67" s="191">
        <f>1225372-1225372</f>
        <v>0</v>
      </c>
      <c r="E67" s="236" t="s">
        <v>139</v>
      </c>
      <c r="F67" s="237" t="s">
        <v>54</v>
      </c>
      <c r="G67" s="238" t="s">
        <v>140</v>
      </c>
    </row>
    <row r="68" ht="45.75" hidden="1" customHeight="1" spans="1:7">
      <c r="A68" s="153"/>
      <c r="B68" s="154"/>
      <c r="C68" s="186"/>
      <c r="D68" s="160" t="s">
        <v>141</v>
      </c>
      <c r="E68" s="239"/>
      <c r="F68" s="240"/>
      <c r="G68" s="241" t="s">
        <v>142</v>
      </c>
    </row>
    <row r="69" ht="45.75" hidden="1" customHeight="1" spans="1:7">
      <c r="A69" s="149" t="s">
        <v>143</v>
      </c>
      <c r="B69" s="150" t="s">
        <v>144</v>
      </c>
      <c r="C69" s="190">
        <v>2240</v>
      </c>
      <c r="D69" s="191">
        <v>0</v>
      </c>
      <c r="E69" s="236" t="s">
        <v>145</v>
      </c>
      <c r="F69" s="237" t="s">
        <v>108</v>
      </c>
      <c r="G69" s="238" t="s">
        <v>118</v>
      </c>
    </row>
    <row r="70" ht="45.75" hidden="1" customHeight="1" spans="1:7">
      <c r="A70" s="153"/>
      <c r="B70" s="154"/>
      <c r="C70" s="186"/>
      <c r="D70" s="160" t="s">
        <v>146</v>
      </c>
      <c r="E70" s="239"/>
      <c r="F70" s="240"/>
      <c r="G70" s="241"/>
    </row>
    <row r="71" ht="45.75" customHeight="1" spans="1:7">
      <c r="A71" s="149" t="s">
        <v>147</v>
      </c>
      <c r="B71" s="150" t="s">
        <v>148</v>
      </c>
      <c r="C71" s="37">
        <v>2240</v>
      </c>
      <c r="D71" s="191">
        <v>122880</v>
      </c>
      <c r="E71" s="152" t="s">
        <v>28</v>
      </c>
      <c r="F71" s="152" t="s">
        <v>54</v>
      </c>
      <c r="G71" s="238" t="s">
        <v>29</v>
      </c>
    </row>
    <row r="72" ht="75" customHeight="1" spans="1:7">
      <c r="A72" s="153"/>
      <c r="B72" s="154"/>
      <c r="C72" s="41"/>
      <c r="D72" s="160" t="s">
        <v>149</v>
      </c>
      <c r="E72" s="239"/>
      <c r="F72" s="155"/>
      <c r="G72" s="242" t="s">
        <v>150</v>
      </c>
    </row>
    <row r="73" ht="48" customHeight="1" spans="1:7">
      <c r="A73" s="243" t="s">
        <v>151</v>
      </c>
      <c r="B73" s="150" t="s">
        <v>148</v>
      </c>
      <c r="C73" s="244">
        <v>2240</v>
      </c>
      <c r="D73" s="191">
        <v>1500000</v>
      </c>
      <c r="E73" s="245" t="s">
        <v>152</v>
      </c>
      <c r="F73" s="246" t="s">
        <v>54</v>
      </c>
      <c r="G73" s="247" t="s">
        <v>118</v>
      </c>
    </row>
    <row r="74" ht="27" customHeight="1" spans="1:7">
      <c r="A74" s="153"/>
      <c r="B74" s="154"/>
      <c r="C74" s="186"/>
      <c r="D74" s="160" t="s">
        <v>153</v>
      </c>
      <c r="E74" s="248"/>
      <c r="F74" s="249"/>
      <c r="G74" s="250"/>
    </row>
    <row r="75" ht="94.5" customHeight="1" spans="1:7">
      <c r="A75" s="251" t="s">
        <v>154</v>
      </c>
      <c r="B75" s="125" t="s">
        <v>155</v>
      </c>
      <c r="C75" s="103">
        <v>2240</v>
      </c>
      <c r="D75" s="252">
        <v>1368000</v>
      </c>
      <c r="E75" s="128" t="s">
        <v>28</v>
      </c>
      <c r="F75" s="105" t="s">
        <v>23</v>
      </c>
      <c r="G75" s="253" t="s">
        <v>156</v>
      </c>
    </row>
    <row r="76" ht="34.5" customHeight="1" spans="1:7">
      <c r="A76" s="251"/>
      <c r="B76" s="125"/>
      <c r="C76" s="175"/>
      <c r="D76" s="134" t="s">
        <v>157</v>
      </c>
      <c r="E76" s="114"/>
      <c r="F76" s="254"/>
      <c r="G76" s="255"/>
    </row>
    <row r="77" ht="54" hidden="1" customHeight="1" spans="1:7">
      <c r="A77" s="149" t="s">
        <v>158</v>
      </c>
      <c r="B77" s="205" t="s">
        <v>159</v>
      </c>
      <c r="C77" s="256">
        <v>2240</v>
      </c>
      <c r="D77" s="191">
        <v>0</v>
      </c>
      <c r="E77" s="257" t="s">
        <v>160</v>
      </c>
      <c r="F77" s="258" t="s">
        <v>161</v>
      </c>
      <c r="G77" s="259" t="s">
        <v>162</v>
      </c>
    </row>
    <row r="78" ht="33" hidden="1" customHeight="1" spans="1:7">
      <c r="A78" s="153"/>
      <c r="B78" s="260"/>
      <c r="C78" s="256"/>
      <c r="D78" s="203" t="s">
        <v>163</v>
      </c>
      <c r="E78" s="261" t="s">
        <v>25</v>
      </c>
      <c r="F78" s="262"/>
      <c r="G78" s="263"/>
    </row>
    <row r="79" ht="42.75" customHeight="1" spans="1:7">
      <c r="A79" s="196" t="s">
        <v>164</v>
      </c>
      <c r="B79" s="150" t="s">
        <v>165</v>
      </c>
      <c r="C79" s="37">
        <v>2240</v>
      </c>
      <c r="D79" s="213">
        <f>4494154-3154</f>
        <v>4491000</v>
      </c>
      <c r="E79" s="152" t="s">
        <v>111</v>
      </c>
      <c r="F79" s="185" t="s">
        <v>166</v>
      </c>
      <c r="G79" s="264" t="s">
        <v>167</v>
      </c>
    </row>
    <row r="80" ht="38.25" customHeight="1" spans="1:7">
      <c r="A80" s="200"/>
      <c r="B80" s="215"/>
      <c r="C80" s="41"/>
      <c r="D80" s="34" t="s">
        <v>168</v>
      </c>
      <c r="E80" s="155"/>
      <c r="F80" s="188"/>
      <c r="G80" s="265"/>
    </row>
    <row r="81" s="3" customFormat="1" ht="45" customHeight="1" spans="1:7">
      <c r="A81" s="137" t="s">
        <v>169</v>
      </c>
      <c r="B81" s="138" t="s">
        <v>170</v>
      </c>
      <c r="C81" s="139">
        <v>2240</v>
      </c>
      <c r="D81" s="266">
        <f>3000000</f>
        <v>3000000</v>
      </c>
      <c r="E81" s="128" t="s">
        <v>111</v>
      </c>
      <c r="F81" s="267" t="s">
        <v>23</v>
      </c>
      <c r="G81" s="268" t="s">
        <v>18</v>
      </c>
    </row>
    <row r="82" s="3" customFormat="1" ht="69.75" customHeight="1" spans="1:8">
      <c r="A82" s="166"/>
      <c r="B82" s="269"/>
      <c r="C82" s="112"/>
      <c r="D82" s="176" t="s">
        <v>171</v>
      </c>
      <c r="E82" s="114"/>
      <c r="F82" s="270"/>
      <c r="G82" s="271"/>
      <c r="H82" s="272"/>
    </row>
    <row r="83" s="3" customFormat="1" ht="46.5" customHeight="1" spans="1:7">
      <c r="A83" s="149" t="s">
        <v>172</v>
      </c>
      <c r="B83" s="150" t="s">
        <v>173</v>
      </c>
      <c r="C83" s="37">
        <v>2240</v>
      </c>
      <c r="D83" s="151">
        <v>3000000</v>
      </c>
      <c r="E83" s="152" t="s">
        <v>59</v>
      </c>
      <c r="F83" s="152" t="s">
        <v>54</v>
      </c>
      <c r="G83" s="194" t="s">
        <v>18</v>
      </c>
    </row>
    <row r="84" s="3" customFormat="1" ht="46.5" customHeight="1" spans="1:7">
      <c r="A84" s="273"/>
      <c r="B84" s="274"/>
      <c r="C84" s="275"/>
      <c r="D84" s="276" t="s">
        <v>174</v>
      </c>
      <c r="E84" s="277"/>
      <c r="F84" s="277"/>
      <c r="G84" s="278"/>
    </row>
    <row r="85" s="3" customFormat="1" ht="32.25" customHeight="1" spans="1:7">
      <c r="A85" s="189" t="s">
        <v>175</v>
      </c>
      <c r="B85" s="217" t="s">
        <v>176</v>
      </c>
      <c r="C85" s="190">
        <v>2240</v>
      </c>
      <c r="D85" s="279">
        <v>2361600</v>
      </c>
      <c r="E85" s="192" t="s">
        <v>87</v>
      </c>
      <c r="F85" s="193" t="s">
        <v>23</v>
      </c>
      <c r="G85" s="194" t="s">
        <v>177</v>
      </c>
    </row>
    <row r="86" s="3" customFormat="1" ht="47.25" customHeight="1" spans="1:7">
      <c r="A86" s="153"/>
      <c r="B86" s="154"/>
      <c r="C86" s="195"/>
      <c r="D86" s="187" t="s">
        <v>178</v>
      </c>
      <c r="E86" s="155"/>
      <c r="F86" s="155"/>
      <c r="G86" s="35"/>
    </row>
    <row r="87" s="3" customFormat="1" ht="46.5" customHeight="1" spans="1:7">
      <c r="A87" s="149" t="s">
        <v>179</v>
      </c>
      <c r="B87" s="280" t="s">
        <v>180</v>
      </c>
      <c r="C87" s="184">
        <v>2240</v>
      </c>
      <c r="D87" s="38">
        <v>22000</v>
      </c>
      <c r="E87" s="155" t="s">
        <v>87</v>
      </c>
      <c r="F87" s="152" t="s">
        <v>40</v>
      </c>
      <c r="G87" s="31" t="s">
        <v>181</v>
      </c>
    </row>
    <row r="88" s="3" customFormat="1" ht="26.25" customHeight="1" spans="1:7">
      <c r="A88" s="153"/>
      <c r="B88" s="154"/>
      <c r="C88" s="186"/>
      <c r="D88" s="187" t="s">
        <v>182</v>
      </c>
      <c r="E88" s="29"/>
      <c r="F88" s="188"/>
      <c r="G88" s="35"/>
    </row>
    <row r="89" s="3" customFormat="1" ht="59.25" customHeight="1" spans="1:7">
      <c r="A89" s="149" t="s">
        <v>183</v>
      </c>
      <c r="B89" s="150" t="s">
        <v>184</v>
      </c>
      <c r="C89" s="212">
        <v>2240</v>
      </c>
      <c r="D89" s="38">
        <v>65000</v>
      </c>
      <c r="E89" s="185" t="s">
        <v>28</v>
      </c>
      <c r="F89" s="185" t="s">
        <v>40</v>
      </c>
      <c r="G89" s="281" t="s">
        <v>185</v>
      </c>
    </row>
    <row r="90" s="3" customFormat="1" ht="31.5" customHeight="1" spans="1:7">
      <c r="A90" s="153"/>
      <c r="B90" s="154"/>
      <c r="C90" s="216"/>
      <c r="D90" s="34" t="s">
        <v>186</v>
      </c>
      <c r="E90" s="188"/>
      <c r="F90" s="188"/>
      <c r="G90" s="35"/>
    </row>
    <row r="91" ht="47.25" customHeight="1" spans="1:7">
      <c r="A91" s="282" t="s">
        <v>187</v>
      </c>
      <c r="B91" s="46" t="s">
        <v>188</v>
      </c>
      <c r="C91" s="47">
        <v>2240</v>
      </c>
      <c r="D91" s="56">
        <f>6346800</f>
        <v>6346800</v>
      </c>
      <c r="E91" s="39" t="s">
        <v>189</v>
      </c>
      <c r="F91" s="39" t="s">
        <v>54</v>
      </c>
      <c r="G91" s="283" t="s">
        <v>167</v>
      </c>
    </row>
    <row r="92" ht="36.75" customHeight="1" spans="1:8">
      <c r="A92" s="284"/>
      <c r="B92" s="49"/>
      <c r="C92" s="50"/>
      <c r="D92" s="160" t="s">
        <v>190</v>
      </c>
      <c r="E92" s="44"/>
      <c r="F92" s="44"/>
      <c r="G92" s="283"/>
      <c r="H92" s="67"/>
    </row>
    <row r="93" ht="67.5" hidden="1" customHeight="1" spans="1:7">
      <c r="A93" s="285" t="s">
        <v>191</v>
      </c>
      <c r="B93" s="286" t="s">
        <v>192</v>
      </c>
      <c r="C93" s="256">
        <v>2240</v>
      </c>
      <c r="D93" s="287">
        <v>0</v>
      </c>
      <c r="E93" s="288" t="s">
        <v>193</v>
      </c>
      <c r="F93" s="258" t="s">
        <v>108</v>
      </c>
      <c r="G93" s="289" t="s">
        <v>29</v>
      </c>
    </row>
    <row r="94" ht="33.75" hidden="1" customHeight="1" spans="1:7">
      <c r="A94" s="290"/>
      <c r="B94" s="291"/>
      <c r="C94" s="292"/>
      <c r="D94" s="293" t="s">
        <v>194</v>
      </c>
      <c r="E94" s="294"/>
      <c r="F94" s="234"/>
      <c r="G94" s="289"/>
    </row>
    <row r="95" ht="102" hidden="1" customHeight="1" spans="1:7">
      <c r="A95" s="295" t="s">
        <v>195</v>
      </c>
      <c r="B95" s="296" t="s">
        <v>196</v>
      </c>
      <c r="C95" s="82">
        <v>2240</v>
      </c>
      <c r="D95" s="28">
        <v>0</v>
      </c>
      <c r="E95" s="258" t="s">
        <v>28</v>
      </c>
      <c r="F95" s="297" t="s">
        <v>23</v>
      </c>
      <c r="G95" s="208" t="s">
        <v>18</v>
      </c>
    </row>
    <row r="96" ht="97.5" hidden="1" customHeight="1" spans="1:7">
      <c r="A96" s="298"/>
      <c r="B96" s="299"/>
      <c r="C96" s="233"/>
      <c r="D96" s="160" t="s">
        <v>197</v>
      </c>
      <c r="E96" s="234"/>
      <c r="F96" s="300"/>
      <c r="G96" s="210"/>
    </row>
    <row r="97" ht="33.75" hidden="1" customHeight="1" spans="1:7">
      <c r="A97" s="295" t="s">
        <v>198</v>
      </c>
      <c r="B97" s="296" t="s">
        <v>199</v>
      </c>
      <c r="C97" s="82">
        <v>2240</v>
      </c>
      <c r="D97" s="28">
        <v>0</v>
      </c>
      <c r="E97" s="258" t="s">
        <v>28</v>
      </c>
      <c r="F97" s="297" t="s">
        <v>23</v>
      </c>
      <c r="G97" s="208" t="s">
        <v>29</v>
      </c>
    </row>
    <row r="98" ht="29.25" hidden="1" customHeight="1" spans="1:7">
      <c r="A98" s="298"/>
      <c r="B98" s="299"/>
      <c r="C98" s="233"/>
      <c r="D98" s="160" t="s">
        <v>200</v>
      </c>
      <c r="E98" s="234"/>
      <c r="F98" s="300"/>
      <c r="G98" s="210"/>
    </row>
    <row r="99" ht="52.5" hidden="1" customHeight="1" spans="1:7">
      <c r="A99" s="301" t="s">
        <v>201</v>
      </c>
      <c r="B99" s="205" t="s">
        <v>202</v>
      </c>
      <c r="C99" s="198">
        <v>2240</v>
      </c>
      <c r="D99" s="38">
        <v>0</v>
      </c>
      <c r="E99" s="302" t="s">
        <v>203</v>
      </c>
      <c r="F99" s="84" t="s">
        <v>166</v>
      </c>
      <c r="G99" s="199" t="s">
        <v>204</v>
      </c>
    </row>
    <row r="100" ht="57" hidden="1" customHeight="1" spans="1:7">
      <c r="A100" s="303"/>
      <c r="B100" s="201"/>
      <c r="C100" s="202"/>
      <c r="D100" s="160" t="s">
        <v>205</v>
      </c>
      <c r="E100" s="304"/>
      <c r="F100" s="234"/>
      <c r="G100" s="204"/>
    </row>
    <row r="101" ht="42.75" customHeight="1" spans="1:9">
      <c r="A101" s="295" t="s">
        <v>206</v>
      </c>
      <c r="B101" s="229" t="s">
        <v>148</v>
      </c>
      <c r="C101" s="82">
        <v>2240</v>
      </c>
      <c r="D101" s="157">
        <v>667359</v>
      </c>
      <c r="E101" s="84" t="s">
        <v>111</v>
      </c>
      <c r="F101" s="84" t="s">
        <v>54</v>
      </c>
      <c r="G101" s="230" t="s">
        <v>140</v>
      </c>
      <c r="H101" s="1"/>
      <c r="I101" s="1"/>
    </row>
    <row r="102" ht="38.25" customHeight="1" spans="1:9">
      <c r="A102" s="298"/>
      <c r="B102" s="232"/>
      <c r="C102" s="233"/>
      <c r="D102" s="209" t="s">
        <v>207</v>
      </c>
      <c r="E102" s="234"/>
      <c r="F102" s="234"/>
      <c r="G102" s="235"/>
      <c r="H102" s="1"/>
      <c r="I102" s="1"/>
    </row>
    <row r="103" ht="42.75" customHeight="1" spans="1:7">
      <c r="A103" s="228" t="s">
        <v>208</v>
      </c>
      <c r="B103" s="229" t="s">
        <v>209</v>
      </c>
      <c r="C103" s="82">
        <v>2240</v>
      </c>
      <c r="D103" s="305">
        <v>226552</v>
      </c>
      <c r="E103" s="84" t="s">
        <v>87</v>
      </c>
      <c r="F103" s="84" t="s">
        <v>54</v>
      </c>
      <c r="G103" s="306" t="s">
        <v>140</v>
      </c>
    </row>
    <row r="104" ht="38.25" customHeight="1" spans="1:7">
      <c r="A104" s="231"/>
      <c r="B104" s="232"/>
      <c r="C104" s="233"/>
      <c r="D104" s="209" t="s">
        <v>210</v>
      </c>
      <c r="E104" s="234"/>
      <c r="F104" s="234"/>
      <c r="G104" s="307"/>
    </row>
    <row r="105" ht="66" customHeight="1" spans="1:8">
      <c r="A105" s="308" t="s">
        <v>211</v>
      </c>
      <c r="B105" s="183" t="s">
        <v>212</v>
      </c>
      <c r="C105" s="220">
        <v>2240</v>
      </c>
      <c r="D105" s="309">
        <f>1331640+1296000</f>
        <v>2627640</v>
      </c>
      <c r="E105" s="193" t="s">
        <v>213</v>
      </c>
      <c r="F105" s="193" t="s">
        <v>166</v>
      </c>
      <c r="G105" s="310" t="s">
        <v>214</v>
      </c>
      <c r="H105" s="67"/>
    </row>
    <row r="106" ht="51.75" customHeight="1" spans="1:7">
      <c r="A106" s="311"/>
      <c r="B106" s="154"/>
      <c r="C106" s="220"/>
      <c r="D106" s="42" t="s">
        <v>215</v>
      </c>
      <c r="E106" s="155"/>
      <c r="F106" s="155"/>
      <c r="G106" s="241"/>
    </row>
    <row r="107" ht="33.75" hidden="1" customHeight="1" spans="1:7">
      <c r="A107" s="312" t="s">
        <v>216</v>
      </c>
      <c r="B107" s="229" t="s">
        <v>217</v>
      </c>
      <c r="C107" s="82">
        <v>2240</v>
      </c>
      <c r="D107" s="191">
        <v>0</v>
      </c>
      <c r="E107" s="155" t="s">
        <v>87</v>
      </c>
      <c r="F107" s="297" t="s">
        <v>117</v>
      </c>
      <c r="G107" s="313" t="s">
        <v>218</v>
      </c>
    </row>
    <row r="108" ht="48.75" hidden="1" customHeight="1" spans="1:7">
      <c r="A108" s="314"/>
      <c r="B108" s="232"/>
      <c r="C108" s="233"/>
      <c r="D108" s="34" t="s">
        <v>219</v>
      </c>
      <c r="E108" s="29"/>
      <c r="F108" s="300"/>
      <c r="G108" s="315"/>
    </row>
    <row r="109" ht="59.25" customHeight="1" spans="1:7">
      <c r="A109" s="149" t="s">
        <v>220</v>
      </c>
      <c r="B109" s="150" t="s">
        <v>221</v>
      </c>
      <c r="C109" s="37">
        <v>2240</v>
      </c>
      <c r="D109" s="151">
        <v>550000</v>
      </c>
      <c r="E109" s="152" t="s">
        <v>28</v>
      </c>
      <c r="F109" s="152" t="s">
        <v>40</v>
      </c>
      <c r="G109" s="194" t="s">
        <v>222</v>
      </c>
    </row>
    <row r="110" ht="44.25" customHeight="1" spans="1:7">
      <c r="A110" s="273"/>
      <c r="B110" s="274"/>
      <c r="C110" s="275"/>
      <c r="D110" s="276" t="s">
        <v>223</v>
      </c>
      <c r="E110" s="277"/>
      <c r="F110" s="277"/>
      <c r="G110" s="278"/>
    </row>
    <row r="111" ht="45.75" customHeight="1" spans="1:7">
      <c r="A111" s="316" t="s">
        <v>224</v>
      </c>
      <c r="B111" s="317" t="s">
        <v>225</v>
      </c>
      <c r="C111" s="245">
        <v>2240</v>
      </c>
      <c r="D111" s="309">
        <v>560000</v>
      </c>
      <c r="E111" s="193" t="s">
        <v>213</v>
      </c>
      <c r="F111" s="245" t="s">
        <v>108</v>
      </c>
      <c r="G111" s="310" t="s">
        <v>140</v>
      </c>
    </row>
    <row r="112" ht="30" customHeight="1" spans="1:7">
      <c r="A112" s="318"/>
      <c r="B112" s="317"/>
      <c r="C112" s="245"/>
      <c r="D112" s="42" t="s">
        <v>226</v>
      </c>
      <c r="E112" s="155"/>
      <c r="F112" s="249"/>
      <c r="G112" s="241"/>
    </row>
    <row r="113" ht="45.75" customHeight="1" spans="1:7">
      <c r="A113" s="196" t="s">
        <v>227</v>
      </c>
      <c r="B113" s="26" t="s">
        <v>148</v>
      </c>
      <c r="C113" s="37">
        <v>2240</v>
      </c>
      <c r="D113" s="191">
        <v>6074000</v>
      </c>
      <c r="E113" s="39" t="s">
        <v>228</v>
      </c>
      <c r="F113" s="152" t="s">
        <v>54</v>
      </c>
      <c r="G113" s="31" t="s">
        <v>118</v>
      </c>
    </row>
    <row r="114" ht="45.75" customHeight="1" spans="1:7">
      <c r="A114" s="200"/>
      <c r="B114" s="32"/>
      <c r="C114" s="41"/>
      <c r="D114" s="319" t="s">
        <v>229</v>
      </c>
      <c r="E114" s="44"/>
      <c r="F114" s="155"/>
      <c r="G114" s="35"/>
    </row>
    <row r="115" ht="31.5" customHeight="1" spans="1:7">
      <c r="A115" s="196" t="s">
        <v>230</v>
      </c>
      <c r="B115" s="26" t="s">
        <v>148</v>
      </c>
      <c r="C115" s="37">
        <v>2240</v>
      </c>
      <c r="D115" s="191">
        <v>450000</v>
      </c>
      <c r="E115" s="39" t="s">
        <v>228</v>
      </c>
      <c r="F115" s="152" t="s">
        <v>231</v>
      </c>
      <c r="G115" s="31" t="s">
        <v>118</v>
      </c>
    </row>
    <row r="116" ht="39" customHeight="1" spans="1:7">
      <c r="A116" s="200"/>
      <c r="B116" s="32"/>
      <c r="C116" s="41"/>
      <c r="D116" s="319" t="s">
        <v>232</v>
      </c>
      <c r="E116" s="44"/>
      <c r="F116" s="155"/>
      <c r="G116" s="35"/>
    </row>
    <row r="117" ht="31.5" customHeight="1" spans="1:7">
      <c r="A117" s="228" t="s">
        <v>233</v>
      </c>
      <c r="B117" s="26" t="s">
        <v>148</v>
      </c>
      <c r="C117" s="320">
        <v>2240</v>
      </c>
      <c r="D117" s="191">
        <v>1899000</v>
      </c>
      <c r="E117" s="234" t="s">
        <v>87</v>
      </c>
      <c r="F117" s="84" t="s">
        <v>161</v>
      </c>
      <c r="G117" s="321" t="s">
        <v>29</v>
      </c>
    </row>
    <row r="118" ht="37.5" customHeight="1" spans="1:7">
      <c r="A118" s="231"/>
      <c r="B118" s="32"/>
      <c r="C118" s="233"/>
      <c r="D118" s="322" t="s">
        <v>234</v>
      </c>
      <c r="E118" s="323"/>
      <c r="F118" s="234"/>
      <c r="G118" s="324" t="s">
        <v>235</v>
      </c>
    </row>
    <row r="119" ht="41.25" customHeight="1" spans="1:7">
      <c r="A119" s="325" t="s">
        <v>236</v>
      </c>
      <c r="B119" s="26" t="s">
        <v>148</v>
      </c>
      <c r="C119" s="320">
        <v>2240</v>
      </c>
      <c r="D119" s="326">
        <f>6573320-100000</f>
        <v>6473320</v>
      </c>
      <c r="E119" s="323" t="s">
        <v>87</v>
      </c>
      <c r="F119" s="327" t="s">
        <v>40</v>
      </c>
      <c r="G119" s="321" t="s">
        <v>237</v>
      </c>
    </row>
    <row r="120" ht="53.25" customHeight="1" spans="1:7">
      <c r="A120" s="53"/>
      <c r="B120" s="32"/>
      <c r="C120" s="320"/>
      <c r="D120" s="328" t="s">
        <v>238</v>
      </c>
      <c r="E120" s="323"/>
      <c r="F120" s="329"/>
      <c r="G120" s="330" t="s">
        <v>239</v>
      </c>
    </row>
    <row r="121" ht="41.25" customHeight="1" spans="1:7">
      <c r="A121" s="331" t="s">
        <v>240</v>
      </c>
      <c r="B121" s="26" t="s">
        <v>148</v>
      </c>
      <c r="C121" s="82">
        <v>2240</v>
      </c>
      <c r="D121" s="326">
        <v>1543995</v>
      </c>
      <c r="E121" s="323" t="s">
        <v>116</v>
      </c>
      <c r="F121" s="332" t="s">
        <v>17</v>
      </c>
      <c r="G121" s="333" t="s">
        <v>29</v>
      </c>
    </row>
    <row r="122" ht="48.75" customHeight="1" spans="1:7">
      <c r="A122" s="334"/>
      <c r="B122" s="32"/>
      <c r="C122" s="233"/>
      <c r="D122" s="328" t="s">
        <v>241</v>
      </c>
      <c r="E122" s="323"/>
      <c r="F122" s="234"/>
      <c r="G122" s="335" t="s">
        <v>235</v>
      </c>
    </row>
    <row r="123" ht="29.25" customHeight="1" spans="1:8">
      <c r="A123" s="243" t="s">
        <v>242</v>
      </c>
      <c r="B123" s="26" t="s">
        <v>148</v>
      </c>
      <c r="C123" s="336">
        <v>2240</v>
      </c>
      <c r="D123" s="191">
        <v>4320000</v>
      </c>
      <c r="E123" s="323" t="s">
        <v>28</v>
      </c>
      <c r="F123" s="152" t="s">
        <v>54</v>
      </c>
      <c r="G123" s="194" t="s">
        <v>243</v>
      </c>
      <c r="H123" s="67"/>
    </row>
    <row r="124" ht="34.5" customHeight="1" spans="1:8">
      <c r="A124" s="153"/>
      <c r="B124" s="32"/>
      <c r="C124" s="337"/>
      <c r="D124" s="51" t="s">
        <v>244</v>
      </c>
      <c r="E124" s="323"/>
      <c r="F124" s="155"/>
      <c r="G124" s="278"/>
      <c r="H124" s="67"/>
    </row>
    <row r="125" ht="29.25" customHeight="1" spans="1:8">
      <c r="A125" s="338" t="s">
        <v>245</v>
      </c>
      <c r="B125" s="26" t="s">
        <v>246</v>
      </c>
      <c r="C125" s="37">
        <v>2240</v>
      </c>
      <c r="D125" s="191">
        <v>190000</v>
      </c>
      <c r="E125" s="155" t="s">
        <v>87</v>
      </c>
      <c r="F125" s="152" t="s">
        <v>161</v>
      </c>
      <c r="G125" s="31" t="s">
        <v>247</v>
      </c>
      <c r="H125" s="67"/>
    </row>
    <row r="126" ht="36.75" customHeight="1" spans="1:8">
      <c r="A126" s="339"/>
      <c r="B126" s="32"/>
      <c r="C126" s="41"/>
      <c r="D126" s="34" t="s">
        <v>248</v>
      </c>
      <c r="E126" s="29"/>
      <c r="F126" s="155"/>
      <c r="G126" s="35"/>
      <c r="H126" s="67"/>
    </row>
    <row r="127" ht="52.5" customHeight="1" spans="1:8">
      <c r="A127" s="228" t="s">
        <v>249</v>
      </c>
      <c r="B127" s="340" t="s">
        <v>250</v>
      </c>
      <c r="C127" s="82">
        <v>2240</v>
      </c>
      <c r="D127" s="157">
        <v>450000</v>
      </c>
      <c r="E127" s="155" t="s">
        <v>87</v>
      </c>
      <c r="F127" s="152" t="s">
        <v>54</v>
      </c>
      <c r="G127" s="289" t="s">
        <v>140</v>
      </c>
      <c r="H127" s="67"/>
    </row>
    <row r="128" ht="29.25" customHeight="1" spans="1:8">
      <c r="A128" s="231"/>
      <c r="B128" s="232"/>
      <c r="C128" s="233"/>
      <c r="D128" s="51" t="s">
        <v>251</v>
      </c>
      <c r="E128" s="29"/>
      <c r="F128" s="155"/>
      <c r="G128" s="204"/>
      <c r="H128" s="67"/>
    </row>
    <row r="129" ht="29.25" customHeight="1" spans="1:8">
      <c r="A129" s="228" t="s">
        <v>252</v>
      </c>
      <c r="B129" s="340" t="s">
        <v>250</v>
      </c>
      <c r="C129" s="82">
        <v>2240</v>
      </c>
      <c r="D129" s="157">
        <v>450000</v>
      </c>
      <c r="E129" s="155" t="s">
        <v>87</v>
      </c>
      <c r="F129" s="152" t="s">
        <v>54</v>
      </c>
      <c r="G129" s="289" t="s">
        <v>140</v>
      </c>
      <c r="H129" s="67"/>
    </row>
    <row r="130" ht="49.5" customHeight="1" spans="1:8">
      <c r="A130" s="231"/>
      <c r="B130" s="232"/>
      <c r="C130" s="233"/>
      <c r="D130" s="51" t="s">
        <v>251</v>
      </c>
      <c r="E130" s="29"/>
      <c r="F130" s="155"/>
      <c r="G130" s="204"/>
      <c r="H130" s="67"/>
    </row>
    <row r="131" ht="49.5" customHeight="1" spans="1:8">
      <c r="A131" s="228" t="s">
        <v>253</v>
      </c>
      <c r="B131" s="340" t="s">
        <v>250</v>
      </c>
      <c r="C131" s="82">
        <v>2240</v>
      </c>
      <c r="D131" s="157">
        <v>690000</v>
      </c>
      <c r="E131" s="155" t="s">
        <v>87</v>
      </c>
      <c r="F131" s="152" t="s">
        <v>54</v>
      </c>
      <c r="G131" s="289" t="s">
        <v>140</v>
      </c>
      <c r="H131" s="67"/>
    </row>
    <row r="132" ht="25.5" customHeight="1" spans="1:8">
      <c r="A132" s="231"/>
      <c r="B132" s="232"/>
      <c r="C132" s="233"/>
      <c r="D132" s="51" t="s">
        <v>254</v>
      </c>
      <c r="E132" s="29"/>
      <c r="F132" s="155"/>
      <c r="G132" s="204"/>
      <c r="H132" s="67"/>
    </row>
    <row r="133" ht="49.5" customHeight="1" spans="1:8">
      <c r="A133" s="301" t="s">
        <v>255</v>
      </c>
      <c r="B133" s="150" t="s">
        <v>256</v>
      </c>
      <c r="C133" s="198">
        <v>2240</v>
      </c>
      <c r="D133" s="341">
        <v>100000</v>
      </c>
      <c r="E133" s="84" t="s">
        <v>111</v>
      </c>
      <c r="F133" s="342" t="s">
        <v>108</v>
      </c>
      <c r="G133" s="343" t="s">
        <v>18</v>
      </c>
      <c r="H133" s="67"/>
    </row>
    <row r="134" ht="16.5" customHeight="1" spans="1:8">
      <c r="A134" s="303"/>
      <c r="B134" s="344"/>
      <c r="C134" s="202"/>
      <c r="D134" s="34" t="s">
        <v>257</v>
      </c>
      <c r="E134" s="234"/>
      <c r="F134" s="345"/>
      <c r="G134" s="346"/>
      <c r="H134" s="67"/>
    </row>
    <row r="135" ht="27" customHeight="1" spans="1:11">
      <c r="A135" s="347" t="s">
        <v>258</v>
      </c>
      <c r="B135" s="348"/>
      <c r="C135" s="349"/>
      <c r="D135" s="350">
        <f>D25+D27+D29+D31+D33+D35+D37+D39+D43+D41+D45+D47+D49+D51+D55+D57+D59+D61+D63+D65+D71+D73+D75+D79+D81+D83+D85+D87+D89+D91+D101+D103+D105+D107+D109+D111+D113+D115+D117+D119+D121+D123+D125+D127+D129+D133+D53</f>
        <v>81772566</v>
      </c>
      <c r="E135" s="349"/>
      <c r="F135" s="349"/>
      <c r="G135" s="351"/>
      <c r="H135" s="123"/>
      <c r="I135" s="419"/>
      <c r="J135" s="130"/>
      <c r="K135" s="60"/>
    </row>
    <row r="136" ht="39.75" hidden="1" customHeight="1" spans="1:11">
      <c r="A136" s="149" t="s">
        <v>259</v>
      </c>
      <c r="B136" s="26" t="s">
        <v>260</v>
      </c>
      <c r="C136" s="27" t="s">
        <v>261</v>
      </c>
      <c r="D136" s="151">
        <v>0</v>
      </c>
      <c r="E136" s="84" t="s">
        <v>262</v>
      </c>
      <c r="F136" s="84" t="s">
        <v>40</v>
      </c>
      <c r="G136" s="86" t="s">
        <v>263</v>
      </c>
      <c r="H136" s="352"/>
      <c r="I136" s="418"/>
      <c r="K136" s="60"/>
    </row>
    <row r="137" ht="69.75" hidden="1" customHeight="1" spans="1:11">
      <c r="A137" s="153"/>
      <c r="B137" s="353"/>
      <c r="C137" s="354"/>
      <c r="D137" s="90" t="s">
        <v>264</v>
      </c>
      <c r="E137" s="91"/>
      <c r="F137" s="91"/>
      <c r="G137" s="93"/>
      <c r="H137" s="352"/>
      <c r="I137" s="418"/>
      <c r="K137" s="60"/>
    </row>
    <row r="138" ht="39.75" hidden="1" customHeight="1" spans="1:11">
      <c r="A138" s="355" t="s">
        <v>265</v>
      </c>
      <c r="B138" s="356" t="s">
        <v>266</v>
      </c>
      <c r="C138" s="105">
        <v>3110</v>
      </c>
      <c r="D138" s="127">
        <v>0</v>
      </c>
      <c r="E138" s="105" t="s">
        <v>267</v>
      </c>
      <c r="F138" s="105" t="s">
        <v>231</v>
      </c>
      <c r="G138" s="357" t="s">
        <v>263</v>
      </c>
      <c r="H138" s="352"/>
      <c r="I138" s="418"/>
      <c r="K138" s="60"/>
    </row>
    <row r="139" ht="39.75" hidden="1" customHeight="1" spans="1:11">
      <c r="A139" s="358"/>
      <c r="B139" s="173"/>
      <c r="C139" s="114"/>
      <c r="D139" s="359" t="s">
        <v>268</v>
      </c>
      <c r="E139" s="114"/>
      <c r="F139" s="114"/>
      <c r="G139" s="360"/>
      <c r="H139" s="352"/>
      <c r="I139" s="418"/>
      <c r="K139" s="60"/>
    </row>
    <row r="140" ht="43.5" hidden="1" customHeight="1" spans="1:11">
      <c r="A140" s="251"/>
      <c r="B140" s="356" t="s">
        <v>269</v>
      </c>
      <c r="C140" s="105">
        <v>3110</v>
      </c>
      <c r="D140" s="127">
        <v>0</v>
      </c>
      <c r="E140" s="105" t="s">
        <v>267</v>
      </c>
      <c r="F140" s="105" t="s">
        <v>108</v>
      </c>
      <c r="G140" s="361" t="s">
        <v>214</v>
      </c>
      <c r="K140" s="130"/>
    </row>
    <row r="141" ht="42.75" hidden="1" customHeight="1" spans="1:8">
      <c r="A141" s="166"/>
      <c r="B141" s="173"/>
      <c r="C141" s="114"/>
      <c r="D141" s="362" t="s">
        <v>270</v>
      </c>
      <c r="E141" s="114"/>
      <c r="F141" s="114"/>
      <c r="G141" s="361"/>
      <c r="H141" s="130"/>
    </row>
    <row r="142" ht="43.5" hidden="1" customHeight="1" spans="1:7">
      <c r="A142" s="137"/>
      <c r="B142" s="163" t="s">
        <v>271</v>
      </c>
      <c r="C142" s="363">
        <v>3110</v>
      </c>
      <c r="D142" s="364">
        <v>0</v>
      </c>
      <c r="E142" s="128" t="s">
        <v>272</v>
      </c>
      <c r="F142" s="267" t="s">
        <v>161</v>
      </c>
      <c r="G142" s="357" t="s">
        <v>263</v>
      </c>
    </row>
    <row r="143" ht="63" hidden="1" customHeight="1" spans="1:7">
      <c r="A143" s="166"/>
      <c r="B143" s="167"/>
      <c r="C143" s="363"/>
      <c r="D143" s="134" t="s">
        <v>273</v>
      </c>
      <c r="E143" s="114"/>
      <c r="F143" s="270"/>
      <c r="G143" s="360"/>
    </row>
    <row r="144" ht="75.75" hidden="1" customHeight="1" spans="1:7">
      <c r="A144" s="137"/>
      <c r="B144" s="163" t="s">
        <v>274</v>
      </c>
      <c r="C144" s="267">
        <v>3110</v>
      </c>
      <c r="D144" s="364">
        <v>0</v>
      </c>
      <c r="E144" s="267" t="s">
        <v>116</v>
      </c>
      <c r="F144" s="267" t="s">
        <v>161</v>
      </c>
      <c r="G144" s="357" t="s">
        <v>275</v>
      </c>
    </row>
    <row r="145" ht="48" hidden="1" customHeight="1" spans="1:7">
      <c r="A145" s="166"/>
      <c r="B145" s="167"/>
      <c r="C145" s="270"/>
      <c r="D145" s="134" t="s">
        <v>276</v>
      </c>
      <c r="E145" s="365"/>
      <c r="F145" s="270"/>
      <c r="G145" s="360"/>
    </row>
    <row r="146" ht="27.75" hidden="1" customHeight="1" spans="1:11">
      <c r="A146" s="366" t="s">
        <v>277</v>
      </c>
      <c r="B146" s="367"/>
      <c r="C146" s="368"/>
      <c r="D146" s="369">
        <f>D138+D140+D142+D144+D136</f>
        <v>0</v>
      </c>
      <c r="E146" s="368"/>
      <c r="F146" s="368"/>
      <c r="G146" s="370"/>
      <c r="H146" s="371"/>
      <c r="I146" s="418"/>
      <c r="J146" s="130"/>
      <c r="K146" s="420"/>
    </row>
    <row r="147" ht="60" hidden="1" customHeight="1" spans="1:11">
      <c r="A147" s="149" t="s">
        <v>278</v>
      </c>
      <c r="B147" s="372" t="s">
        <v>279</v>
      </c>
      <c r="C147" s="152">
        <v>3122</v>
      </c>
      <c r="D147" s="373">
        <v>6899700</v>
      </c>
      <c r="E147" s="152" t="s">
        <v>280</v>
      </c>
      <c r="F147" s="152" t="s">
        <v>23</v>
      </c>
      <c r="G147" s="310" t="s">
        <v>281</v>
      </c>
      <c r="H147" s="374"/>
      <c r="I147" s="418"/>
      <c r="K147" s="130"/>
    </row>
    <row r="148" ht="119.25" hidden="1" customHeight="1" spans="1:11">
      <c r="A148" s="375"/>
      <c r="B148" s="376"/>
      <c r="C148" s="155"/>
      <c r="D148" s="377" t="s">
        <v>282</v>
      </c>
      <c r="E148" s="155"/>
      <c r="F148" s="155"/>
      <c r="G148" s="378"/>
      <c r="H148" s="379"/>
      <c r="I148" s="418"/>
      <c r="K148" s="130"/>
    </row>
    <row r="149" ht="42" hidden="1" customHeight="1" spans="1:11">
      <c r="A149" s="149" t="s">
        <v>283</v>
      </c>
      <c r="B149" s="372" t="s">
        <v>284</v>
      </c>
      <c r="C149" s="152">
        <v>3122</v>
      </c>
      <c r="D149" s="380">
        <v>53047500</v>
      </c>
      <c r="E149" s="152" t="s">
        <v>285</v>
      </c>
      <c r="F149" s="381" t="s">
        <v>23</v>
      </c>
      <c r="G149" s="310" t="s">
        <v>286</v>
      </c>
      <c r="H149" s="379"/>
      <c r="I149" s="418"/>
      <c r="K149" s="130"/>
    </row>
    <row r="150" ht="129.75" hidden="1" customHeight="1" spans="1:11">
      <c r="A150" s="153"/>
      <c r="B150" s="376"/>
      <c r="C150" s="155"/>
      <c r="D150" s="377" t="s">
        <v>287</v>
      </c>
      <c r="E150" s="155"/>
      <c r="F150" s="382"/>
      <c r="G150" s="378"/>
      <c r="H150" s="379"/>
      <c r="I150" s="418"/>
      <c r="K150" s="130"/>
    </row>
    <row r="151" ht="35.25" hidden="1" customHeight="1" spans="1:11">
      <c r="A151" s="383" t="s">
        <v>288</v>
      </c>
      <c r="B151" s="384"/>
      <c r="C151" s="385"/>
      <c r="D151" s="386">
        <f>D149</f>
        <v>53047500</v>
      </c>
      <c r="E151" s="387">
        <v>6899700</v>
      </c>
      <c r="F151" s="385" t="s">
        <v>289</v>
      </c>
      <c r="G151" s="388"/>
      <c r="H151" s="374"/>
      <c r="I151" s="418"/>
      <c r="K151" s="130"/>
    </row>
    <row r="152" ht="35.25" hidden="1" customHeight="1" spans="1:11">
      <c r="A152" s="389" t="s">
        <v>290</v>
      </c>
      <c r="B152" s="390" t="s">
        <v>291</v>
      </c>
      <c r="C152" s="391">
        <v>3142</v>
      </c>
      <c r="D152" s="392">
        <v>23696510</v>
      </c>
      <c r="E152" s="152" t="s">
        <v>292</v>
      </c>
      <c r="F152" s="381" t="s">
        <v>23</v>
      </c>
      <c r="G152" s="310" t="s">
        <v>293</v>
      </c>
      <c r="H152" s="374"/>
      <c r="I152" s="418"/>
      <c r="K152" s="130"/>
    </row>
    <row r="153" ht="135" hidden="1" customHeight="1" spans="1:11">
      <c r="A153" s="393"/>
      <c r="B153" s="394"/>
      <c r="C153" s="395"/>
      <c r="D153" s="377" t="s">
        <v>294</v>
      </c>
      <c r="E153" s="155"/>
      <c r="F153" s="382"/>
      <c r="G153" s="378"/>
      <c r="H153" s="374"/>
      <c r="I153" s="418"/>
      <c r="K153" s="130"/>
    </row>
    <row r="154" ht="35.25" hidden="1" customHeight="1" spans="1:11">
      <c r="A154" s="396" t="s">
        <v>295</v>
      </c>
      <c r="B154" s="384"/>
      <c r="C154" s="385"/>
      <c r="D154" s="386">
        <f>D152</f>
        <v>23696510</v>
      </c>
      <c r="E154" s="385"/>
      <c r="F154" s="385"/>
      <c r="G154" s="385"/>
      <c r="H154" s="374"/>
      <c r="I154" s="418"/>
      <c r="K154" s="130"/>
    </row>
    <row r="155" ht="38.25" customHeight="1" spans="1:7">
      <c r="A155" s="397"/>
      <c r="B155" s="398"/>
      <c r="C155" s="398"/>
      <c r="D155" s="398"/>
      <c r="E155" s="398"/>
      <c r="F155" s="398"/>
      <c r="G155" s="399"/>
    </row>
    <row r="156" ht="27" customHeight="1" spans="1:7">
      <c r="A156" s="400"/>
      <c r="B156" s="401"/>
      <c r="C156" s="402"/>
      <c r="D156" s="403"/>
      <c r="E156" s="403"/>
      <c r="F156" s="403"/>
      <c r="G156" s="404"/>
    </row>
    <row r="157" ht="25.5" customHeight="1" spans="1:7">
      <c r="A157" s="400"/>
      <c r="B157" s="401"/>
      <c r="C157" s="405"/>
      <c r="D157" s="406"/>
      <c r="E157" s="406"/>
      <c r="F157" s="406"/>
      <c r="G157" s="407"/>
    </row>
    <row r="158" ht="15.75" spans="1:7">
      <c r="A158" s="408"/>
      <c r="B158" s="409"/>
      <c r="C158" s="401"/>
      <c r="D158" s="409"/>
      <c r="E158" s="410"/>
      <c r="F158" s="410"/>
      <c r="G158" s="411"/>
    </row>
    <row r="159" ht="30" hidden="1" customHeight="1" spans="1:7">
      <c r="A159" s="400"/>
      <c r="B159" s="401"/>
      <c r="C159" s="402"/>
      <c r="D159" s="403"/>
      <c r="E159" s="403"/>
      <c r="F159" s="403"/>
      <c r="G159" s="404"/>
    </row>
    <row r="160" ht="12.75" hidden="1" customHeight="1" spans="1:7">
      <c r="A160" s="400"/>
      <c r="B160" s="401"/>
      <c r="C160" s="405"/>
      <c r="D160" s="406"/>
      <c r="E160" s="406"/>
      <c r="F160" s="406"/>
      <c r="G160" s="407"/>
    </row>
    <row r="161" ht="12.75" hidden="1" customHeight="1" spans="1:7">
      <c r="A161" s="400"/>
      <c r="B161" s="401"/>
      <c r="C161" s="405"/>
      <c r="D161" s="406"/>
      <c r="E161" s="406"/>
      <c r="F161" s="406"/>
      <c r="G161" s="407"/>
    </row>
    <row r="162" ht="21.75" hidden="1" customHeight="1" spans="1:8">
      <c r="A162" s="400"/>
      <c r="B162" s="401"/>
      <c r="C162" s="402"/>
      <c r="D162" s="403"/>
      <c r="E162" s="403"/>
      <c r="F162" s="403"/>
      <c r="G162" s="404"/>
      <c r="H162" s="67"/>
    </row>
    <row r="163" ht="12.75" customHeight="1" spans="1:7">
      <c r="A163" s="400"/>
      <c r="B163" s="401"/>
      <c r="C163" s="405"/>
      <c r="D163" s="406"/>
      <c r="E163" s="406"/>
      <c r="F163" s="406"/>
      <c r="G163" s="407"/>
    </row>
    <row r="164" ht="12.75" customHeight="1" spans="1:7">
      <c r="A164" s="412"/>
      <c r="B164" s="413"/>
      <c r="C164" s="414"/>
      <c r="D164" s="415"/>
      <c r="E164" s="415"/>
      <c r="F164" s="415"/>
      <c r="G164" s="416"/>
    </row>
    <row r="165" ht="23.25" spans="4:11">
      <c r="D165" s="417"/>
      <c r="H165" s="418"/>
      <c r="K165" s="421"/>
    </row>
  </sheetData>
  <mergeCells count="329">
    <mergeCell ref="A1:G1"/>
    <mergeCell ref="A2:F2"/>
    <mergeCell ref="A3:G3"/>
    <mergeCell ref="B4:E4"/>
    <mergeCell ref="A5:G5"/>
    <mergeCell ref="A155:G155"/>
    <mergeCell ref="D156:G156"/>
    <mergeCell ref="D157:G157"/>
    <mergeCell ref="D159:G159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6:A137"/>
    <mergeCell ref="A140:A141"/>
    <mergeCell ref="A142:A143"/>
    <mergeCell ref="A144:A145"/>
    <mergeCell ref="A147:A148"/>
    <mergeCell ref="A149:A150"/>
    <mergeCell ref="A152:A153"/>
    <mergeCell ref="A156:A157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8:B139"/>
    <mergeCell ref="B140:B141"/>
    <mergeCell ref="B142:B143"/>
    <mergeCell ref="B144:B145"/>
    <mergeCell ref="B147:B148"/>
    <mergeCell ref="B149:B150"/>
    <mergeCell ref="B152:B153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C125:C126"/>
    <mergeCell ref="C127:C128"/>
    <mergeCell ref="C129:C130"/>
    <mergeCell ref="C131:C132"/>
    <mergeCell ref="C133:C134"/>
    <mergeCell ref="C138:C139"/>
    <mergeCell ref="C140:C141"/>
    <mergeCell ref="C144:C145"/>
    <mergeCell ref="C147:C148"/>
    <mergeCell ref="C149:C150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6:E137"/>
    <mergeCell ref="E138:E139"/>
    <mergeCell ref="E140:E141"/>
    <mergeCell ref="E142:E143"/>
    <mergeCell ref="E147:E148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131:F132"/>
    <mergeCell ref="F133:F134"/>
    <mergeCell ref="F136:F137"/>
    <mergeCell ref="F138:F139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136:G137"/>
    <mergeCell ref="G138:G139"/>
    <mergeCell ref="G140:G141"/>
    <mergeCell ref="G142:G143"/>
    <mergeCell ref="G144:G145"/>
    <mergeCell ref="G147:G148"/>
    <mergeCell ref="G149:G150"/>
    <mergeCell ref="G152:G153"/>
  </mergeCells>
  <pageMargins left="0.393700787401575" right="0.236220472440945" top="0.31496062992126" bottom="0.196850393700787" header="0.15748031496063" footer="0.31496062992126"/>
  <pageSetup paperSize="9" scale="59" fitToWidth="0" fitToHeight="0" orientation="landscape"/>
  <headerFooter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заг</vt:lpstr>
      <vt:lpstr>Аркуш1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2016-01-19T07:58:00Z</dcterms:created>
  <cp:lastPrinted>2025-03-14T08:33:00Z</cp:lastPrinted>
  <dcterms:modified xsi:type="dcterms:W3CDTF">2025-03-17T08:13:05Z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1033-12.2.0.20326</vt:lpwstr>
  </property>
</Properties>
</file>