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6" l="1"/>
  <c r="D151" i="6"/>
  <c r="D146" i="6"/>
  <c r="D135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24" i="6"/>
  <c r="D12" i="6"/>
  <c r="D10" i="6"/>
  <c r="D8" i="6"/>
</calcChain>
</file>

<file path=xl/sharedStrings.xml><?xml version="1.0" encoding="utf-8"?>
<sst xmlns="http://schemas.openxmlformats.org/spreadsheetml/2006/main" count="449" uniqueCount="298">
  <si>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</si>
  <si>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</si>
  <si>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</si>
  <si>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</si>
  <si>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</si>
  <si>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</si>
  <si>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</si>
  <si>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</si>
  <si>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</si>
  <si>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</si>
  <si>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</si>
  <si>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</si>
  <si>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</si>
  <si>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</si>
  <si>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</si>
  <si>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</si>
  <si>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</si>
  <si>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</si>
  <si>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</si>
  <si>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</si>
  <si>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</si>
  <si>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</si>
  <si>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</si>
  <si>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</si>
  <si>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</si>
  <si>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</si>
  <si>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</si>
  <si>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</si>
  <si>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</si>
  <si>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</si>
  <si>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</si>
  <si>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</si>
  <si>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</si>
  <si>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</si>
  <si>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</si>
  <si>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</si>
  <si>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</si>
  <si>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</si>
  <si>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</si>
  <si>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</si>
  <si>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</si>
  <si>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</si>
  <si>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</si>
  <si>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</si>
  <si>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</si>
  <si>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</si>
  <si>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</si>
  <si>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</si>
  <si>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</si>
  <si>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</si>
  <si>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</si>
  <si>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</si>
  <si>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</si>
  <si>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</si>
  <si>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</si>
  <si>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</si>
  <si>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</si>
  <si>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</si>
  <si>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</si>
  <si>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</si>
  <si>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</si>
  <si>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</si>
  <si>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</si>
  <si>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</si>
  <si>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</si>
  <si>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</si>
  <si>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</si>
  <si>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</si>
  <si>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</si>
  <si>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</si>
  <si>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</si>
  <si>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</si>
  <si>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</si>
  <si>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</si>
  <si>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</si>
  <si>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</si>
  <si>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</si>
  <si>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</si>
  <si>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</si>
  <si>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</si>
  <si>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</si>
  <si>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</si>
  <si>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</si>
  <si>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</si>
  <si>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</si>
  <si>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</si>
  <si>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</si>
  <si>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</si>
  <si>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</si>
  <si>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</si>
  <si>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</si>
  <si>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</si>
  <si>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</si>
  <si>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</si>
  <si>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</si>
  <si>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</si>
  <si>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</si>
  <si>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</si>
  <si>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</si>
  <si>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</si>
  <si>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</si>
  <si>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</si>
  <si>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</si>
  <si>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</si>
  <si>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</si>
  <si>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</si>
  <si>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</si>
  <si>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</si>
  <si>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</si>
  <si>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</si>
  <si>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</si>
  <si>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</si>
  <si>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</si>
  <si>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</si>
  <si>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</si>
  <si>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</si>
  <si>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</si>
  <si>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</si>
  <si>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</si>
  <si>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</si>
  <si>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</si>
  <si>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</si>
  <si>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</si>
  <si>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</si>
  <si>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</si>
  <si>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</si>
  <si>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</si>
  <si>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</si>
  <si>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</si>
  <si>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</si>
  <si>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</si>
  <si>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</si>
  <si>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</si>
  <si>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</si>
  <si>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</si>
  <si>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</si>
  <si>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</si>
  <si>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</si>
  <si>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</si>
  <si>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</si>
  <si>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</si>
  <si>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</si>
  <si>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</si>
  <si>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</si>
  <si>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</si>
  <si>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</si>
  <si>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</si>
  <si>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</si>
  <si>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</si>
  <si>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</si>
  <si>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</si>
  <si>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</si>
  <si>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</si>
  <si>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</si>
  <si>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</si>
  <si>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</si>
  <si>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</si>
  <si>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</si>
  <si>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</si>
  <si>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</si>
  <si>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</si>
  <si>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</si>
  <si>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</si>
  <si>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</si>
  <si>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</si>
  <si>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</si>
  <si>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</si>
  <si>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</si>
  <si>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</si>
  <si>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</si>
  <si>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</si>
  <si>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</si>
  <si>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</si>
  <si>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</si>
  <si>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</si>
  <si>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</si>
  <si>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</si>
  <si>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</si>
  <si>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</si>
  <si>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</si>
  <si>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</si>
  <si>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</si>
  <si>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</si>
  <si>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</si>
  <si>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</si>
  <si>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</si>
  <si>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</si>
  <si>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</si>
  <si>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</si>
  <si>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</si>
  <si>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</si>
  <si>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</si>
  <si>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</si>
  <si>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</si>
  <si>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</si>
  <si>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</si>
  <si>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</si>
  <si>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</si>
  <si>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</si>
  <si>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</si>
  <si>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</si>
  <si>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</si>
  <si>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</si>
  <si>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</si>
  <si>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</si>
  <si>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</si>
  <si>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</si>
  <si>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</si>
  <si>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</si>
  <si>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</si>
  <si>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</si>
  <si>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</si>
  <si>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</si>
  <si>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</si>
  <si>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</si>
  <si>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</si>
  <si>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t xml:space="preserve">Програмне забезпечення для контролю привілейованих користувачів Privileged Access Managcment (РАМ)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контролю привілейованих користувачів Privileged Access Managcment (РАМ))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</si>
  <si>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</si>
  <si>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</si>
  <si>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</si>
  <si>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</si>
  <si>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</si>
  <si>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</si>
  <si>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</si>
  <si>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</si>
  <si>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</si>
  <si>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</si>
  <si>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</si>
  <si>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</si>
  <si>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</si>
  <si>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</si>
  <si>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</si>
  <si>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</si>
  <si>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</si>
  <si>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</si>
  <si>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</si>
  <si>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</si>
  <si>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</si>
  <si>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</si>
  <si>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</si>
  <si>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</si>
  <si>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</si>
  <si>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</si>
  <si>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</si>
  <si>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</si>
  <si>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</si>
  <si>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</si>
  <si>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</si>
  <si>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</si>
  <si>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</si>
  <si>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</si>
  <si>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</si>
  <si>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</si>
  <si>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</si>
  <si>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</si>
  <si>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</si>
  <si>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</si>
  <si>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</si>
  <si>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</si>
  <si>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</si>
  <si>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</si>
  <si>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</si>
  <si>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</si>
  <si>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</si>
  <si>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</si>
  <si>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</si>
  <si>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</si>
  <si>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</si>
  <si>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</si>
  <si>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</si>
  <si>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</si>
  <si>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</si>
  <si>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</si>
  <si>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</si>
  <si>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</si>
  <si>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</si>
  <si>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</si>
  <si>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</si>
  <si>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</si>
  <si>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</si>
  <si>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</si>
  <si>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</si>
  <si>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</si>
  <si>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</si>
  <si>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</si>
  <si>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</si>
  <si>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</si>
  <si>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</si>
  <si>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</si>
  <si>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</si>
  <si>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грн. (шістсот дев'яносто тисяч гривень 00 коп.)                            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</si>
  <si>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</si>
  <si>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</si>
  <si>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8</t>
  </si>
  <si>
    <t xml:space="preserve">грн. (два мільйони двісті двадцять три тисячі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</si>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</sst>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b/>
      <sz val="14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4"/>
      <name val="Calibri"/>
      <charset val="204"/>
      <scheme val="minor"/>
    </font>
    <font>
      <b/>
      <sz val="14"/>
      <color theme="4"/>
      <name val="Calibri"/>
      <charset val="204"/>
    </font>
    <font>
      <sz val="14"/>
      <color theme="4"/>
      <name val="Calibri"/>
      <charset val="204"/>
      <scheme val="minor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sz val="11"/>
      <color rgb="FFFF0000"/>
      <name val="Calibri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sz val="11"/>
      <color indexed="10"/>
      <name val="Calibri"/>
      <charset val="204"/>
    </font>
    <font>
      <b/>
      <sz val="11"/>
      <color theme="3" tint="0.39994506668294322"/>
      <name val="Calibri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0" fillId="2" borderId="0" xfId="0" applyFill="1"/>
    <xf numFmtId="0" fontId="5" fillId="0" borderId="0" xfId="0" applyFont="1"/>
    <xf numFmtId="0" fontId="0" fillId="0" borderId="0" xfId="0" applyFill="1"/>
    <xf numFmtId="49" fontId="7" fillId="0" borderId="5" xfId="0" applyNumberFormat="1" applyFont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top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4" fontId="15" fillId="2" borderId="18" xfId="0" applyNumberFormat="1" applyFont="1" applyFill="1" applyBorder="1" applyAlignment="1">
      <alignment horizontal="center" vertical="top" wrapText="1"/>
    </xf>
    <xf numFmtId="4" fontId="21" fillId="0" borderId="0" xfId="0" applyNumberFormat="1" applyFont="1"/>
    <xf numFmtId="0" fontId="21" fillId="0" borderId="0" xfId="0" applyFont="1"/>
    <xf numFmtId="0" fontId="10" fillId="5" borderId="10" xfId="0" applyFont="1" applyFill="1" applyBorder="1" applyAlignment="1">
      <alignment horizontal="left" vertical="top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" fontId="15" fillId="5" borderId="23" xfId="0" applyNumberFormat="1" applyFont="1" applyFill="1" applyBorder="1" applyAlignment="1">
      <alignment horizontal="center" vertical="top" wrapText="1"/>
    </xf>
    <xf numFmtId="49" fontId="12" fillId="5" borderId="12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top" wrapText="1"/>
    </xf>
    <xf numFmtId="49" fontId="22" fillId="5" borderId="13" xfId="0" applyNumberFormat="1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top" wrapText="1"/>
    </xf>
    <xf numFmtId="49" fontId="12" fillId="5" borderId="1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top" wrapText="1"/>
    </xf>
    <xf numFmtId="4" fontId="15" fillId="0" borderId="23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top" wrapText="1"/>
    </xf>
    <xf numFmtId="0" fontId="16" fillId="0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top" wrapText="1"/>
    </xf>
    <xf numFmtId="0" fontId="16" fillId="7" borderId="24" xfId="0" applyFont="1" applyFill="1" applyBorder="1" applyAlignment="1">
      <alignment horizontal="center" vertical="top" wrapText="1"/>
    </xf>
    <xf numFmtId="0" fontId="12" fillId="7" borderId="16" xfId="0" applyFont="1" applyFill="1" applyBorder="1" applyAlignment="1">
      <alignment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12" fillId="7" borderId="20" xfId="0" applyFont="1" applyFill="1" applyBorder="1" applyAlignment="1">
      <alignment vertical="top" wrapText="1"/>
    </xf>
    <xf numFmtId="0" fontId="10" fillId="7" borderId="3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top" wrapText="1"/>
    </xf>
    <xf numFmtId="0" fontId="10" fillId="8" borderId="31" xfId="0" applyFont="1" applyFill="1" applyBorder="1" applyAlignment="1">
      <alignment vertical="center" wrapText="1"/>
    </xf>
    <xf numFmtId="0" fontId="10" fillId="8" borderId="32" xfId="0" applyFont="1" applyFill="1" applyBorder="1" applyAlignment="1">
      <alignment vertical="center" wrapText="1"/>
    </xf>
    <xf numFmtId="0" fontId="24" fillId="8" borderId="33" xfId="0" applyFont="1" applyFill="1" applyBorder="1" applyAlignment="1">
      <alignment vertical="top" wrapText="1"/>
    </xf>
    <xf numFmtId="4" fontId="7" fillId="8" borderId="32" xfId="0" applyNumberFormat="1" applyFont="1" applyFill="1" applyBorder="1" applyAlignment="1">
      <alignment horizontal="center" vertical="center" wrapText="1"/>
    </xf>
    <xf numFmtId="0" fontId="24" fillId="8" borderId="32" xfId="0" applyFont="1" applyFill="1" applyBorder="1" applyAlignment="1">
      <alignment vertical="top" wrapText="1"/>
    </xf>
    <xf numFmtId="0" fontId="24" fillId="8" borderId="34" xfId="0" applyFont="1" applyFill="1" applyBorder="1" applyAlignment="1">
      <alignment vertical="top" wrapText="1"/>
    </xf>
    <xf numFmtId="4" fontId="25" fillId="0" borderId="0" xfId="0" applyNumberFormat="1" applyFont="1"/>
    <xf numFmtId="0" fontId="10" fillId="2" borderId="17" xfId="0" applyFont="1" applyFill="1" applyBorder="1" applyAlignment="1">
      <alignment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2" fillId="2" borderId="13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top" wrapText="1"/>
    </xf>
    <xf numFmtId="4" fontId="15" fillId="9" borderId="23" xfId="0" applyNumberFormat="1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4" fontId="15" fillId="2" borderId="2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top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16" fillId="2" borderId="37" xfId="0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vertical="top" wrapText="1"/>
    </xf>
    <xf numFmtId="0" fontId="28" fillId="7" borderId="1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top" wrapText="1"/>
    </xf>
    <xf numFmtId="0" fontId="28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28" fillId="7" borderId="10" xfId="0" applyFont="1" applyFill="1" applyBorder="1" applyAlignment="1">
      <alignment horizontal="center" vertical="center" wrapText="1"/>
    </xf>
    <xf numFmtId="4" fontId="18" fillId="7" borderId="13" xfId="0" applyNumberFormat="1" applyFont="1" applyFill="1" applyBorder="1" applyAlignment="1">
      <alignment horizontal="center"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top" wrapText="1"/>
    </xf>
    <xf numFmtId="0" fontId="28" fillId="2" borderId="10" xfId="0" applyFont="1" applyFill="1" applyBorder="1" applyAlignment="1">
      <alignment horizontal="center" vertical="center" wrapText="1"/>
    </xf>
    <xf numFmtId="4" fontId="15" fillId="2" borderId="23" xfId="0" applyNumberFormat="1" applyFont="1" applyFill="1" applyBorder="1" applyAlignment="1">
      <alignment horizontal="center" vertical="top" wrapText="1"/>
    </xf>
    <xf numFmtId="0" fontId="12" fillId="2" borderId="3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top" wrapText="1"/>
    </xf>
    <xf numFmtId="0" fontId="17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justify" wrapText="1"/>
    </xf>
    <xf numFmtId="0" fontId="30" fillId="2" borderId="3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vertical="top" wrapText="1"/>
    </xf>
    <xf numFmtId="0" fontId="32" fillId="2" borderId="0" xfId="0" applyFont="1" applyFill="1" applyAlignment="1">
      <alignment wrapText="1"/>
    </xf>
    <xf numFmtId="0" fontId="17" fillId="2" borderId="1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4" fontId="33" fillId="0" borderId="0" xfId="0" applyNumberFormat="1" applyFont="1"/>
    <xf numFmtId="4" fontId="34" fillId="0" borderId="0" xfId="0" applyNumberFormat="1" applyFont="1"/>
    <xf numFmtId="4" fontId="35" fillId="0" borderId="0" xfId="0" applyNumberFormat="1" applyFont="1"/>
    <xf numFmtId="0" fontId="36" fillId="0" borderId="0" xfId="0" applyFont="1"/>
    <xf numFmtId="4" fontId="0" fillId="2" borderId="0" xfId="0" applyNumberFormat="1" applyFill="1"/>
    <xf numFmtId="0" fontId="17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vertical="center" wrapText="1"/>
    </xf>
    <xf numFmtId="49" fontId="38" fillId="2" borderId="14" xfId="0" applyNumberFormat="1" applyFont="1" applyFill="1" applyBorder="1" applyAlignment="1">
      <alignment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49" fontId="37" fillId="2" borderId="14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left" vertical="top" wrapText="1"/>
    </xf>
    <xf numFmtId="0" fontId="28" fillId="4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vertical="center" wrapText="1"/>
    </xf>
    <xf numFmtId="0" fontId="10" fillId="4" borderId="17" xfId="0" applyFont="1" applyFill="1" applyBorder="1" applyAlignment="1">
      <alignment vertical="top" wrapText="1"/>
    </xf>
    <xf numFmtId="0" fontId="10" fillId="4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49" fontId="10" fillId="0" borderId="19" xfId="0" applyNumberFormat="1" applyFont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top" wrapText="1"/>
    </xf>
    <xf numFmtId="0" fontId="16" fillId="2" borderId="24" xfId="0" applyFont="1" applyFill="1" applyBorder="1" applyAlignment="1">
      <alignment horizontal="center" vertical="top" wrapText="1"/>
    </xf>
    <xf numFmtId="4" fontId="23" fillId="2" borderId="23" xfId="0" applyNumberFormat="1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vertical="top" wrapText="1"/>
    </xf>
    <xf numFmtId="0" fontId="28" fillId="4" borderId="17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horizontal="center" vertical="top" wrapText="1"/>
    </xf>
    <xf numFmtId="4" fontId="23" fillId="0" borderId="11" xfId="0" applyNumberFormat="1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left" vertical="top" wrapText="1"/>
    </xf>
    <xf numFmtId="4" fontId="15" fillId="2" borderId="1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top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0" fontId="12" fillId="0" borderId="30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" fontId="18" fillId="0" borderId="11" xfId="0" applyNumberFormat="1" applyFont="1" applyFill="1" applyBorder="1" applyAlignment="1">
      <alignment horizontal="center" vertical="justify" wrapText="1"/>
    </xf>
    <xf numFmtId="0" fontId="13" fillId="0" borderId="12" xfId="0" applyFont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left" vertical="center" wrapText="1"/>
    </xf>
    <xf numFmtId="0" fontId="10" fillId="8" borderId="24" xfId="0" applyFont="1" applyFill="1" applyBorder="1" applyAlignment="1">
      <alignment vertical="center" wrapText="1"/>
    </xf>
    <xf numFmtId="0" fontId="24" fillId="8" borderId="24" xfId="0" applyFont="1" applyFill="1" applyBorder="1" applyAlignment="1">
      <alignment vertical="top" wrapText="1"/>
    </xf>
    <xf numFmtId="4" fontId="7" fillId="8" borderId="24" xfId="0" applyNumberFormat="1" applyFont="1" applyFill="1" applyBorder="1" applyAlignment="1">
      <alignment horizontal="center" vertical="center" wrapText="1"/>
    </xf>
    <xf numFmtId="0" fontId="24" fillId="8" borderId="41" xfId="0" applyFont="1" applyFill="1" applyBorder="1" applyAlignment="1">
      <alignment vertical="top" wrapText="1"/>
    </xf>
    <xf numFmtId="4" fontId="41" fillId="0" borderId="0" xfId="0" applyNumberFormat="1" applyFont="1"/>
    <xf numFmtId="0" fontId="10" fillId="2" borderId="13" xfId="0" applyFont="1" applyFill="1" applyBorder="1" applyAlignment="1">
      <alignment horizontal="center" vertical="top" wrapText="1"/>
    </xf>
    <xf numFmtId="0" fontId="12" fillId="7" borderId="42" xfId="0" applyFont="1" applyFill="1" applyBorder="1" applyAlignment="1">
      <alignment horizontal="left" vertical="center" wrapText="1"/>
    </xf>
    <xf numFmtId="4" fontId="18" fillId="7" borderId="18" xfId="0" applyNumberFormat="1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horizontal="left" vertical="center" wrapText="1"/>
    </xf>
    <xf numFmtId="0" fontId="42" fillId="7" borderId="11" xfId="0" applyFont="1" applyFill="1" applyBorder="1" applyAlignment="1">
      <alignment horizontal="center" vertical="top" wrapText="1"/>
    </xf>
    <xf numFmtId="0" fontId="42" fillId="7" borderId="23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6" fillId="7" borderId="23" xfId="0" applyFont="1" applyFill="1" applyBorder="1" applyAlignment="1">
      <alignment horizontal="center" vertical="top" wrapText="1"/>
    </xf>
    <xf numFmtId="0" fontId="39" fillId="7" borderId="13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vertical="center" wrapText="1"/>
    </xf>
    <xf numFmtId="0" fontId="10" fillId="8" borderId="37" xfId="0" applyFont="1" applyFill="1" applyBorder="1" applyAlignment="1">
      <alignment vertical="center" wrapText="1"/>
    </xf>
    <xf numFmtId="0" fontId="24" fillId="8" borderId="11" xfId="0" applyFont="1" applyFill="1" applyBorder="1" applyAlignment="1">
      <alignment vertical="top" wrapText="1"/>
    </xf>
    <xf numFmtId="4" fontId="7" fillId="8" borderId="11" xfId="0" applyNumberFormat="1" applyFont="1" applyFill="1" applyBorder="1" applyAlignment="1">
      <alignment horizontal="center" vertical="center" wrapText="1"/>
    </xf>
    <xf numFmtId="0" fontId="24" fillId="8" borderId="43" xfId="0" applyFont="1" applyFill="1" applyBorder="1" applyAlignment="1">
      <alignment vertical="top" wrapText="1"/>
    </xf>
    <xf numFmtId="4" fontId="43" fillId="0" borderId="0" xfId="0" applyNumberFormat="1" applyFont="1"/>
    <xf numFmtId="4" fontId="23" fillId="0" borderId="11" xfId="0" applyNumberFormat="1" applyFont="1" applyFill="1" applyBorder="1" applyAlignment="1">
      <alignment horizontal="center" vertical="center" wrapText="1"/>
    </xf>
    <xf numFmtId="4" fontId="41" fillId="4" borderId="0" xfId="0" applyNumberFormat="1" applyFont="1" applyFill="1"/>
    <xf numFmtId="0" fontId="31" fillId="2" borderId="11" xfId="0" applyFont="1" applyFill="1" applyBorder="1" applyAlignment="1">
      <alignment horizontal="center" vertical="top" wrapText="1"/>
    </xf>
    <xf numFmtId="4" fontId="43" fillId="4" borderId="0" xfId="0" applyNumberFormat="1" applyFont="1" applyFill="1"/>
    <xf numFmtId="4" fontId="23" fillId="11" borderId="11" xfId="0" applyNumberFormat="1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vertical="center" wrapText="1"/>
    </xf>
    <xf numFmtId="0" fontId="44" fillId="12" borderId="11" xfId="0" applyFont="1" applyFill="1" applyBorder="1" applyAlignment="1">
      <alignment vertical="center" wrapText="1"/>
    </xf>
    <xf numFmtId="0" fontId="45" fillId="12" borderId="11" xfId="0" applyFont="1" applyFill="1" applyBorder="1" applyAlignment="1">
      <alignment vertical="top" wrapText="1"/>
    </xf>
    <xf numFmtId="4" fontId="46" fillId="12" borderId="11" xfId="0" applyNumberFormat="1" applyFont="1" applyFill="1" applyBorder="1" applyAlignment="1">
      <alignment horizontal="center" vertical="center" wrapText="1"/>
    </xf>
    <xf numFmtId="4" fontId="47" fillId="12" borderId="11" xfId="0" applyNumberFormat="1" applyFont="1" applyFill="1" applyBorder="1" applyAlignment="1">
      <alignment vertical="top" wrapText="1"/>
    </xf>
    <xf numFmtId="0" fontId="45" fillId="12" borderId="43" xfId="0" applyFont="1" applyFill="1" applyBorder="1" applyAlignment="1">
      <alignment vertical="top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vertical="center" wrapText="1"/>
    </xf>
    <xf numFmtId="0" fontId="49" fillId="0" borderId="4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24" fillId="0" borderId="4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9" fillId="0" borderId="45" xfId="0" applyFont="1" applyBorder="1" applyAlignment="1">
      <alignment vertical="center" wrapText="1"/>
    </xf>
    <xf numFmtId="0" fontId="49" fillId="0" borderId="46" xfId="0" applyFont="1" applyBorder="1" applyAlignment="1">
      <alignment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right" vertical="center" wrapText="1"/>
    </xf>
    <xf numFmtId="0" fontId="12" fillId="0" borderId="47" xfId="0" applyFont="1" applyBorder="1" applyAlignment="1">
      <alignment horizontal="right" vertical="center" wrapText="1"/>
    </xf>
    <xf numFmtId="4" fontId="51" fillId="0" borderId="0" xfId="0" applyNumberFormat="1" applyFont="1"/>
    <xf numFmtId="4" fontId="52" fillId="0" borderId="0" xfId="0" applyNumberFormat="1" applyFont="1"/>
    <xf numFmtId="4" fontId="53" fillId="0" borderId="0" xfId="0" applyNumberFormat="1" applyFont="1"/>
    <xf numFmtId="4" fontId="54" fillId="0" borderId="0" xfId="0" applyNumberFormat="1" applyFont="1"/>
    <xf numFmtId="0" fontId="55" fillId="0" borderId="0" xfId="0" applyFont="1"/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vertical="center" wrapText="1"/>
    </xf>
    <xf numFmtId="4" fontId="15" fillId="13" borderId="23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4" fillId="14" borderId="0" xfId="0" applyFont="1" applyFill="1"/>
    <xf numFmtId="4" fontId="15" fillId="15" borderId="11" xfId="0" applyNumberFormat="1" applyFont="1" applyFill="1" applyBorder="1" applyAlignment="1">
      <alignment horizontal="center" vertical="top" wrapText="1"/>
    </xf>
    <xf numFmtId="4" fontId="18" fillId="15" borderId="11" xfId="0" applyNumberFormat="1" applyFont="1" applyFill="1" applyBorder="1" applyAlignment="1">
      <alignment horizontal="center" vertical="top" wrapText="1"/>
    </xf>
    <xf numFmtId="4" fontId="18" fillId="15" borderId="13" xfId="0" applyNumberFormat="1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center" wrapText="1"/>
    </xf>
    <xf numFmtId="4" fontId="29" fillId="7" borderId="13" xfId="0" applyNumberFormat="1" applyFont="1" applyFill="1" applyBorder="1" applyAlignment="1">
      <alignment horizontal="center" vertical="top" wrapText="1"/>
    </xf>
    <xf numFmtId="0" fontId="62" fillId="7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0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1" fillId="0" borderId="0" xfId="0" applyFont="1"/>
    <xf numFmtId="4" fontId="18" fillId="7" borderId="11" xfId="0" applyNumberFormat="1" applyFont="1" applyFill="1" applyBorder="1" applyAlignment="1">
      <alignment horizontal="center" vertical="justify" wrapText="1"/>
    </xf>
    <xf numFmtId="0" fontId="13" fillId="7" borderId="1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left" vertical="top" wrapText="1"/>
    </xf>
    <xf numFmtId="0" fontId="12" fillId="7" borderId="1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2" fillId="7" borderId="17" xfId="0" applyFont="1" applyFill="1" applyBorder="1" applyAlignment="1">
      <alignment horizontal="center" vertical="center" wrapText="1"/>
    </xf>
    <xf numFmtId="49" fontId="27" fillId="7" borderId="17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top" wrapText="1"/>
    </xf>
    <xf numFmtId="49" fontId="22" fillId="7" borderId="1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8" fillId="16" borderId="10" xfId="0" applyFont="1" applyFill="1" applyBorder="1" applyAlignment="1">
      <alignment horizontal="center" vertical="center" wrapText="1"/>
    </xf>
    <xf numFmtId="0" fontId="28" fillId="16" borderId="13" xfId="0" applyFont="1" applyFill="1" applyBorder="1" applyAlignment="1">
      <alignment vertical="center" wrapText="1"/>
    </xf>
    <xf numFmtId="0" fontId="20" fillId="16" borderId="11" xfId="0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top" wrapText="1"/>
    </xf>
    <xf numFmtId="0" fontId="64" fillId="0" borderId="0" xfId="0" applyFont="1"/>
    <xf numFmtId="0" fontId="13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left" vertical="top" wrapText="1"/>
    </xf>
    <xf numFmtId="49" fontId="13" fillId="2" borderId="14" xfId="0" applyNumberFormat="1" applyFont="1" applyFill="1" applyBorder="1" applyAlignment="1">
      <alignment horizontal="left" vertical="top" wrapText="1"/>
    </xf>
    <xf numFmtId="4" fontId="23" fillId="7" borderId="11" xfId="0" applyNumberFormat="1" applyFont="1" applyFill="1" applyBorder="1" applyAlignment="1">
      <alignment horizontal="center" vertical="top" wrapText="1"/>
    </xf>
    <xf numFmtId="0" fontId="20" fillId="7" borderId="11" xfId="0" applyFont="1" applyFill="1" applyBorder="1" applyAlignment="1">
      <alignment horizontal="center" vertical="top" wrapText="1"/>
    </xf>
    <xf numFmtId="49" fontId="12" fillId="7" borderId="12" xfId="0" applyNumberFormat="1" applyFont="1" applyFill="1" applyBorder="1" applyAlignment="1">
      <alignment horizontal="left" vertical="center" wrapText="1"/>
    </xf>
    <xf numFmtId="49" fontId="12" fillId="7" borderId="14" xfId="0" applyNumberFormat="1" applyFont="1" applyFill="1" applyBorder="1" applyAlignment="1">
      <alignment horizontal="left" vertical="center" wrapText="1"/>
    </xf>
    <xf numFmtId="49" fontId="12" fillId="7" borderId="19" xfId="0" applyNumberFormat="1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49" fontId="12" fillId="2" borderId="2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16" borderId="25" xfId="0" applyNumberFormat="1" applyFont="1" applyFill="1" applyBorder="1" applyAlignment="1">
      <alignment horizontal="center" vertical="center" wrapText="1"/>
    </xf>
    <xf numFmtId="49" fontId="12" fillId="16" borderId="27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7" borderId="19" xfId="0" applyNumberFormat="1" applyFont="1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26" fillId="7" borderId="12" xfId="0" applyNumberFormat="1" applyFont="1" applyFill="1" applyBorder="1" applyAlignment="1">
      <alignment horizontal="center" vertical="top" wrapText="1"/>
    </xf>
    <xf numFmtId="49" fontId="12" fillId="7" borderId="14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top" wrapText="1"/>
    </xf>
    <xf numFmtId="49" fontId="13" fillId="2" borderId="13" xfId="0" applyNumberFormat="1" applyFont="1" applyFill="1" applyBorder="1" applyAlignment="1">
      <alignment horizontal="center" vertical="top" wrapText="1"/>
    </xf>
    <xf numFmtId="49" fontId="12" fillId="7" borderId="25" xfId="0" applyNumberFormat="1" applyFont="1" applyFill="1" applyBorder="1" applyAlignment="1">
      <alignment horizontal="center" vertical="center" wrapText="1"/>
    </xf>
    <xf numFmtId="49" fontId="13" fillId="7" borderId="19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49" fontId="12" fillId="7" borderId="27" xfId="0" applyNumberFormat="1" applyFont="1" applyFill="1" applyBorder="1" applyAlignment="1">
      <alignment horizontal="center" vertical="center" wrapText="1"/>
    </xf>
    <xf numFmtId="49" fontId="12" fillId="2" borderId="35" xfId="0" applyNumberFormat="1" applyFont="1" applyFill="1" applyBorder="1" applyAlignment="1">
      <alignment horizontal="center" vertical="center" wrapText="1"/>
    </xf>
    <xf numFmtId="49" fontId="12" fillId="2" borderId="36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36" xfId="0" applyNumberFormat="1" applyFont="1" applyFill="1" applyBorder="1" applyAlignment="1">
      <alignment horizontal="center" vertical="center" wrapText="1"/>
    </xf>
    <xf numFmtId="0" fontId="12" fillId="16" borderId="10" xfId="0" applyFont="1" applyFill="1" applyBorder="1" applyAlignment="1">
      <alignment horizontal="center" vertical="center" wrapText="1"/>
    </xf>
    <xf numFmtId="0" fontId="12" fillId="16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16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65" fillId="2" borderId="2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left" vertical="top" wrapText="1"/>
    </xf>
    <xf numFmtId="0" fontId="10" fillId="7" borderId="13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16" borderId="10" xfId="0" applyFont="1" applyFill="1" applyBorder="1" applyAlignment="1">
      <alignment horizontal="left" vertical="top" wrapText="1"/>
    </xf>
    <xf numFmtId="0" fontId="10" fillId="16" borderId="13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66" fillId="0" borderId="10" xfId="0" applyFont="1" applyFill="1" applyBorder="1" applyAlignment="1">
      <alignment horizontal="left" vertical="top" wrapText="1"/>
    </xf>
    <xf numFmtId="0" fontId="10" fillId="7" borderId="17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left" vertical="top" wrapText="1"/>
    </xf>
    <xf numFmtId="0" fontId="10" fillId="7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20" xfId="0" applyFont="1" applyFill="1" applyBorder="1" applyAlignment="1">
      <alignment horizontal="left" vertical="top" wrapText="1"/>
    </xf>
    <xf numFmtId="0" fontId="12" fillId="7" borderId="22" xfId="0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49" fillId="0" borderId="4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50" fillId="0" borderId="5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3" fillId="2" borderId="11" xfId="0" applyNumberFormat="1" applyFont="1" applyFill="1" applyBorder="1" applyAlignment="1">
      <alignment horizontal="left" vertical="top" wrapText="1"/>
    </xf>
    <xf numFmtId="0" fontId="13" fillId="2" borderId="16" xfId="0" applyNumberFormat="1" applyFont="1" applyFill="1" applyBorder="1" applyAlignment="1">
      <alignment horizontal="left" vertical="top" wrapText="1"/>
    </xf>
    <xf numFmtId="0" fontId="13" fillId="2" borderId="20" xfId="0" applyNumberFormat="1" applyFont="1" applyFill="1" applyBorder="1" applyAlignment="1">
      <alignment horizontal="left" vertical="top" wrapText="1"/>
    </xf>
    <xf numFmtId="0" fontId="12" fillId="5" borderId="22" xfId="0" applyFont="1" applyFill="1" applyBorder="1" applyAlignment="1">
      <alignment horizontal="left" vertical="top" wrapText="1"/>
    </xf>
    <xf numFmtId="0" fontId="12" fillId="5" borderId="20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7" borderId="28" xfId="0" applyNumberFormat="1" applyFont="1" applyFill="1" applyBorder="1" applyAlignment="1">
      <alignment horizontal="left" vertical="top" wrapText="1"/>
    </xf>
    <xf numFmtId="0" fontId="12" fillId="7" borderId="26" xfId="0" applyNumberFormat="1" applyFont="1" applyFill="1" applyBorder="1" applyAlignment="1">
      <alignment horizontal="left" vertical="top" wrapText="1"/>
    </xf>
    <xf numFmtId="0" fontId="26" fillId="7" borderId="16" xfId="0" applyFont="1" applyFill="1" applyBorder="1" applyAlignment="1">
      <alignment horizontal="left" vertical="top" wrapText="1"/>
    </xf>
    <xf numFmtId="0" fontId="26" fillId="7" borderId="20" xfId="0" applyFont="1" applyFill="1" applyBorder="1" applyAlignment="1">
      <alignment horizontal="left" vertical="top" wrapText="1"/>
    </xf>
    <xf numFmtId="0" fontId="12" fillId="7" borderId="26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2" fillId="2" borderId="28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/>
    </xf>
    <xf numFmtId="0" fontId="12" fillId="0" borderId="20" xfId="0" applyNumberFormat="1" applyFont="1" applyFill="1" applyBorder="1" applyAlignment="1">
      <alignment horizontal="left" vertical="top" wrapText="1"/>
    </xf>
    <xf numFmtId="0" fontId="60" fillId="2" borderId="22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3" fillId="2" borderId="22" xfId="0" applyNumberFormat="1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0" borderId="22" xfId="0" applyNumberFormat="1" applyFont="1" applyFill="1" applyBorder="1" applyAlignment="1">
      <alignment horizontal="left" vertical="center" wrapText="1"/>
    </xf>
    <xf numFmtId="0" fontId="12" fillId="0" borderId="20" xfId="0" applyNumberFormat="1" applyFont="1" applyFill="1" applyBorder="1" applyAlignment="1">
      <alignment horizontal="left" vertical="center" wrapText="1"/>
    </xf>
    <xf numFmtId="0" fontId="12" fillId="7" borderId="22" xfId="0" applyNumberFormat="1" applyFont="1" applyFill="1" applyBorder="1" applyAlignment="1">
      <alignment horizontal="left" vertical="top" wrapText="1"/>
    </xf>
    <xf numFmtId="0" fontId="12" fillId="7" borderId="20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3" fillId="2" borderId="4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2" borderId="5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40" fillId="0" borderId="22" xfId="0" applyNumberFormat="1" applyFont="1" applyFill="1" applyBorder="1" applyAlignment="1">
      <alignment horizontal="left" vertical="top" wrapText="1"/>
    </xf>
    <xf numFmtId="0" fontId="40" fillId="0" borderId="20" xfId="0" applyNumberFormat="1" applyFont="1" applyFill="1" applyBorder="1" applyAlignment="1">
      <alignment horizontal="left" vertical="top" wrapText="1"/>
    </xf>
    <xf numFmtId="0" fontId="13" fillId="0" borderId="22" xfId="0" applyNumberFormat="1" applyFont="1" applyFill="1" applyBorder="1" applyAlignment="1">
      <alignment horizontal="left" vertical="top" wrapText="1"/>
    </xf>
    <xf numFmtId="0" fontId="13" fillId="0" borderId="16" xfId="0" applyNumberFormat="1" applyFont="1" applyFill="1" applyBorder="1" applyAlignment="1">
      <alignment horizontal="left" vertical="top" wrapText="1"/>
    </xf>
    <xf numFmtId="0" fontId="13" fillId="0" borderId="10" xfId="0" applyNumberFormat="1" applyFont="1" applyFill="1" applyBorder="1" applyAlignment="1">
      <alignment horizontal="left" vertical="top" wrapText="1"/>
    </xf>
    <xf numFmtId="0" fontId="13" fillId="0" borderId="13" xfId="0" applyNumberFormat="1" applyFont="1" applyFill="1" applyBorder="1" applyAlignment="1">
      <alignment horizontal="left" vertical="top" wrapText="1"/>
    </xf>
    <xf numFmtId="0" fontId="60" fillId="16" borderId="22" xfId="0" applyFont="1" applyFill="1" applyBorder="1" applyAlignment="1">
      <alignment horizontal="left" vertical="top" wrapText="1"/>
    </xf>
    <xf numFmtId="0" fontId="12" fillId="16" borderId="20" xfId="0" applyFont="1" applyFill="1" applyBorder="1" applyAlignment="1">
      <alignment horizontal="left" vertical="top" wrapText="1"/>
    </xf>
    <xf numFmtId="0" fontId="12" fillId="2" borderId="22" xfId="0" applyNumberFormat="1" applyFont="1" applyFill="1" applyBorder="1" applyAlignment="1">
      <alignment horizontal="left" vertical="center" wrapText="1"/>
    </xf>
    <xf numFmtId="0" fontId="12" fillId="2" borderId="20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view="pageBreakPreview" topLeftCell="A124" zoomScale="90" zoomScaleNormal="100" zoomScaleSheetLayoutView="90" workbookViewId="0">
      <selection activeCell="E7" sqref="E7"/>
    </sheetView>
  </sheetViews>
  <sheetFormatPr defaultColWidth="9" defaultRowHeight="1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>
      <c r="A1" s="443" t="s">
        <v>283</v>
      </c>
      <c r="B1" s="444"/>
      <c r="C1" s="444"/>
      <c r="D1" s="444"/>
      <c r="E1" s="444"/>
      <c r="F1" s="444"/>
      <c r="G1" s="445"/>
    </row>
    <row r="2" spans="1:10" ht="20.25">
      <c r="A2" s="446" t="s">
        <v>0</v>
      </c>
      <c r="B2" s="447"/>
      <c r="C2" s="447"/>
      <c r="D2" s="447"/>
      <c r="E2" s="447"/>
      <c r="F2" s="447"/>
      <c r="G2" s="4" t="s">
        <v>293</v>
      </c>
    </row>
    <row r="3" spans="1:10" ht="18.75">
      <c r="A3" s="448" t="s">
        <v>1</v>
      </c>
      <c r="B3" s="449"/>
      <c r="C3" s="449"/>
      <c r="D3" s="449"/>
      <c r="E3" s="449"/>
      <c r="F3" s="449"/>
      <c r="G3" s="450"/>
    </row>
    <row r="4" spans="1:10" ht="18.75">
      <c r="A4" s="5"/>
      <c r="B4" s="449" t="s">
        <v>2</v>
      </c>
      <c r="C4" s="449"/>
      <c r="D4" s="449"/>
      <c r="E4" s="449"/>
      <c r="F4" s="6"/>
      <c r="G4" s="7"/>
    </row>
    <row r="5" spans="1:10" ht="19.5">
      <c r="A5" s="451" t="s">
        <v>3</v>
      </c>
      <c r="B5" s="452"/>
      <c r="C5" s="452"/>
      <c r="D5" s="452"/>
      <c r="E5" s="452"/>
      <c r="F5" s="452"/>
      <c r="G5" s="453"/>
      <c r="H5" s="8"/>
    </row>
    <row r="6" spans="1:10" ht="81.75" customHeight="1">
      <c r="A6" s="9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1" t="s">
        <v>9</v>
      </c>
      <c r="G6" s="12" t="s">
        <v>10</v>
      </c>
    </row>
    <row r="7" spans="1:10" ht="19.5" customHeight="1">
      <c r="A7" s="9">
        <v>1</v>
      </c>
      <c r="B7" s="10">
        <v>2</v>
      </c>
      <c r="C7" s="10">
        <v>3</v>
      </c>
      <c r="D7" s="12">
        <v>4</v>
      </c>
      <c r="E7" s="10">
        <v>5</v>
      </c>
      <c r="F7" s="13">
        <v>6</v>
      </c>
      <c r="G7" s="12">
        <v>7</v>
      </c>
    </row>
    <row r="8" spans="1:10" ht="27" customHeight="1">
      <c r="A8" s="411" t="s">
        <v>11</v>
      </c>
      <c r="B8" s="379" t="s">
        <v>12</v>
      </c>
      <c r="C8" s="371" t="s">
        <v>13</v>
      </c>
      <c r="D8" s="16">
        <f>2209000+14000</f>
        <v>2223000</v>
      </c>
      <c r="E8" s="340" t="s">
        <v>14</v>
      </c>
      <c r="F8" s="331" t="s">
        <v>15</v>
      </c>
      <c r="G8" s="272" t="s">
        <v>16</v>
      </c>
    </row>
    <row r="9" spans="1:10" ht="63.75" customHeight="1">
      <c r="A9" s="411"/>
      <c r="B9" s="380"/>
      <c r="C9" s="372"/>
      <c r="D9" s="18" t="s">
        <v>294</v>
      </c>
      <c r="E9" s="340"/>
      <c r="F9" s="331"/>
      <c r="G9" s="273"/>
    </row>
    <row r="10" spans="1:10" ht="45" customHeight="1">
      <c r="A10" s="412" t="s">
        <v>17</v>
      </c>
      <c r="B10" s="379" t="s">
        <v>18</v>
      </c>
      <c r="C10" s="356">
        <v>2210</v>
      </c>
      <c r="D10" s="19">
        <f>140000+1500+5250+16400+6000+5000+20000+3000+1200+5000+8750+8750</f>
        <v>220850</v>
      </c>
      <c r="E10" s="249" t="s">
        <v>19</v>
      </c>
      <c r="F10" s="324" t="s">
        <v>20</v>
      </c>
      <c r="G10" s="272" t="s">
        <v>16</v>
      </c>
      <c r="H10" s="231"/>
    </row>
    <row r="11" spans="1:10" ht="45" customHeight="1">
      <c r="A11" s="412"/>
      <c r="B11" s="380"/>
      <c r="C11" s="357"/>
      <c r="D11" s="21" t="s">
        <v>21</v>
      </c>
      <c r="E11" s="252" t="s">
        <v>22</v>
      </c>
      <c r="F11" s="325"/>
      <c r="G11" s="273"/>
    </row>
    <row r="12" spans="1:10" ht="45" customHeight="1">
      <c r="A12" s="413" t="s">
        <v>23</v>
      </c>
      <c r="B12" s="392" t="s">
        <v>24</v>
      </c>
      <c r="C12" s="362">
        <v>2210</v>
      </c>
      <c r="D12" s="16">
        <f>800+1050+1000+5600+400+500+5400</f>
        <v>14750</v>
      </c>
      <c r="E12" s="253" t="s">
        <v>25</v>
      </c>
      <c r="F12" s="324" t="s">
        <v>20</v>
      </c>
      <c r="G12" s="297" t="s">
        <v>26</v>
      </c>
      <c r="H12" s="231"/>
      <c r="I12" s="1"/>
      <c r="J12" s="232"/>
    </row>
    <row r="13" spans="1:10" ht="32.25" customHeight="1">
      <c r="A13" s="413"/>
      <c r="B13" s="393"/>
      <c r="C13" s="363"/>
      <c r="D13" s="22" t="s">
        <v>27</v>
      </c>
      <c r="E13" s="253"/>
      <c r="F13" s="325"/>
      <c r="G13" s="298"/>
    </row>
    <row r="14" spans="1:10" ht="48.75" customHeight="1">
      <c r="A14" s="414" t="s">
        <v>28</v>
      </c>
      <c r="B14" s="254" t="s">
        <v>29</v>
      </c>
      <c r="C14" s="255">
        <v>2210</v>
      </c>
      <c r="D14" s="23">
        <v>4500</v>
      </c>
      <c r="E14" s="351" t="s">
        <v>25</v>
      </c>
      <c r="F14" s="256" t="s">
        <v>20</v>
      </c>
      <c r="G14" s="257" t="s">
        <v>16</v>
      </c>
      <c r="H14" s="24"/>
    </row>
    <row r="15" spans="1:10" ht="50.25" customHeight="1">
      <c r="A15" s="415"/>
      <c r="B15" s="251"/>
      <c r="C15" s="250"/>
      <c r="D15" s="22" t="s">
        <v>30</v>
      </c>
      <c r="E15" s="352"/>
      <c r="F15" s="248"/>
      <c r="G15" s="258"/>
      <c r="H15" s="25"/>
    </row>
    <row r="16" spans="1:10" ht="37.5" hidden="1" customHeight="1">
      <c r="A16" s="416" t="s">
        <v>31</v>
      </c>
      <c r="B16" s="26" t="s">
        <v>12</v>
      </c>
      <c r="C16" s="27" t="s">
        <v>13</v>
      </c>
      <c r="D16" s="28">
        <v>0</v>
      </c>
      <c r="E16" s="353" t="s">
        <v>14</v>
      </c>
      <c r="F16" s="324" t="s">
        <v>15</v>
      </c>
      <c r="G16" s="29" t="s">
        <v>16</v>
      </c>
      <c r="H16" s="25"/>
    </row>
    <row r="17" spans="1:11" ht="37.5" hidden="1" customHeight="1">
      <c r="A17" s="417"/>
      <c r="B17" s="30"/>
      <c r="C17" s="31"/>
      <c r="D17" s="32" t="s">
        <v>32</v>
      </c>
      <c r="E17" s="354"/>
      <c r="F17" s="325"/>
      <c r="G17" s="33"/>
      <c r="H17" s="25"/>
    </row>
    <row r="18" spans="1:11" ht="49.5" hidden="1" customHeight="1">
      <c r="A18" s="418" t="s">
        <v>33</v>
      </c>
      <c r="B18" s="34" t="s">
        <v>34</v>
      </c>
      <c r="C18" s="358">
        <v>2210</v>
      </c>
      <c r="D18" s="35">
        <v>0</v>
      </c>
      <c r="E18" s="312" t="s">
        <v>35</v>
      </c>
      <c r="F18" s="332" t="s">
        <v>36</v>
      </c>
      <c r="G18" s="287" t="s">
        <v>37</v>
      </c>
    </row>
    <row r="19" spans="1:11" ht="49.5" hidden="1" customHeight="1">
      <c r="A19" s="419"/>
      <c r="B19" s="37"/>
      <c r="C19" s="373"/>
      <c r="D19" s="38" t="s">
        <v>38</v>
      </c>
      <c r="E19" s="313"/>
      <c r="F19" s="333"/>
      <c r="G19" s="288"/>
    </row>
    <row r="20" spans="1:11" ht="33" hidden="1" customHeight="1">
      <c r="A20" s="420" t="s">
        <v>39</v>
      </c>
      <c r="B20" s="394"/>
      <c r="C20" s="374">
        <v>2210</v>
      </c>
      <c r="D20" s="39">
        <v>0</v>
      </c>
      <c r="E20" s="355" t="s">
        <v>40</v>
      </c>
      <c r="F20" s="334" t="s">
        <v>41</v>
      </c>
      <c r="G20" s="299" t="s">
        <v>42</v>
      </c>
      <c r="I20" s="58"/>
    </row>
    <row r="21" spans="1:11" ht="40.5" hidden="1" customHeight="1">
      <c r="A21" s="421"/>
      <c r="B21" s="395"/>
      <c r="C21" s="375"/>
      <c r="D21" s="40" t="s">
        <v>43</v>
      </c>
      <c r="E21" s="314"/>
      <c r="F21" s="335"/>
      <c r="G21" s="278"/>
      <c r="I21" s="100"/>
    </row>
    <row r="22" spans="1:11" ht="34.5" hidden="1" customHeight="1">
      <c r="A22" s="41" t="s">
        <v>44</v>
      </c>
      <c r="B22" s="395"/>
      <c r="C22" s="375"/>
      <c r="D22" s="42">
        <v>0</v>
      </c>
      <c r="E22" s="314"/>
      <c r="F22" s="335"/>
      <c r="G22" s="278"/>
    </row>
    <row r="23" spans="1:11" ht="42" hidden="1" customHeight="1">
      <c r="A23" s="43"/>
      <c r="B23" s="44"/>
      <c r="C23" s="45"/>
      <c r="D23" s="46" t="s">
        <v>45</v>
      </c>
      <c r="E23" s="315"/>
      <c r="F23" s="336"/>
      <c r="G23" s="279"/>
    </row>
    <row r="24" spans="1:11" ht="29.25" customHeight="1">
      <c r="A24" s="47" t="s">
        <v>46</v>
      </c>
      <c r="B24" s="48"/>
      <c r="C24" s="49"/>
      <c r="D24" s="50">
        <f>D8+D10+D12+D14</f>
        <v>2463100</v>
      </c>
      <c r="E24" s="51"/>
      <c r="F24" s="51"/>
      <c r="G24" s="52"/>
      <c r="H24" s="53"/>
      <c r="I24" s="101"/>
      <c r="J24" s="102"/>
      <c r="K24" s="103"/>
    </row>
    <row r="25" spans="1:11" ht="39" customHeight="1">
      <c r="A25" s="422" t="s">
        <v>47</v>
      </c>
      <c r="B25" s="71" t="s">
        <v>48</v>
      </c>
      <c r="C25" s="239" t="s">
        <v>49</v>
      </c>
      <c r="D25" s="164">
        <v>915000</v>
      </c>
      <c r="E25" s="316" t="s">
        <v>25</v>
      </c>
      <c r="F25" s="238" t="s">
        <v>95</v>
      </c>
      <c r="G25" s="300" t="s">
        <v>51</v>
      </c>
      <c r="H25" s="58"/>
    </row>
    <row r="26" spans="1:11" ht="62.25" customHeight="1">
      <c r="A26" s="423"/>
      <c r="B26" s="240"/>
      <c r="C26" s="241"/>
      <c r="D26" s="171" t="s">
        <v>52</v>
      </c>
      <c r="E26" s="315"/>
      <c r="F26" s="238"/>
      <c r="G26" s="301"/>
      <c r="H26" s="242"/>
    </row>
    <row r="27" spans="1:11" ht="57.75" customHeight="1">
      <c r="A27" s="400" t="s">
        <v>53</v>
      </c>
      <c r="B27" s="62" t="s">
        <v>54</v>
      </c>
      <c r="C27" s="347">
        <v>2240</v>
      </c>
      <c r="D27" s="63">
        <f>9269599-1290277</f>
        <v>7979322</v>
      </c>
      <c r="E27" s="316" t="s">
        <v>55</v>
      </c>
      <c r="F27" s="316" t="s">
        <v>56</v>
      </c>
      <c r="G27" s="299" t="s">
        <v>57</v>
      </c>
    </row>
    <row r="28" spans="1:11" ht="49.5" customHeight="1">
      <c r="A28" s="424"/>
      <c r="B28" s="64"/>
      <c r="C28" s="376"/>
      <c r="D28" s="227" t="s">
        <v>285</v>
      </c>
      <c r="E28" s="337"/>
      <c r="F28" s="337"/>
      <c r="G28" s="302"/>
    </row>
    <row r="29" spans="1:11" ht="45" customHeight="1">
      <c r="A29" s="400" t="s">
        <v>58</v>
      </c>
      <c r="B29" s="62" t="s">
        <v>54</v>
      </c>
      <c r="C29" s="347">
        <v>2240</v>
      </c>
      <c r="D29" s="225">
        <v>1290277</v>
      </c>
      <c r="E29" s="316" t="s">
        <v>55</v>
      </c>
      <c r="F29" s="316" t="s">
        <v>59</v>
      </c>
      <c r="G29" s="299" t="s">
        <v>60</v>
      </c>
    </row>
    <row r="30" spans="1:11" ht="43.5" customHeight="1">
      <c r="A30" s="424"/>
      <c r="B30" s="64"/>
      <c r="C30" s="376"/>
      <c r="D30" s="227" t="s">
        <v>286</v>
      </c>
      <c r="E30" s="337"/>
      <c r="F30" s="337"/>
      <c r="G30" s="302"/>
    </row>
    <row r="31" spans="1:11" ht="42" customHeight="1">
      <c r="A31" s="400" t="s">
        <v>61</v>
      </c>
      <c r="B31" s="62" t="s">
        <v>54</v>
      </c>
      <c r="C31" s="347">
        <v>2240</v>
      </c>
      <c r="D31" s="228">
        <f>8674965-1068309.2</f>
        <v>7606655.7999999998</v>
      </c>
      <c r="E31" s="316" t="s">
        <v>55</v>
      </c>
      <c r="F31" s="316" t="s">
        <v>62</v>
      </c>
      <c r="G31" s="299" t="s">
        <v>63</v>
      </c>
      <c r="J31" s="58"/>
    </row>
    <row r="32" spans="1:11" ht="44.25" customHeight="1">
      <c r="A32" s="424"/>
      <c r="B32" s="64"/>
      <c r="C32" s="376"/>
      <c r="D32" s="227" t="s">
        <v>287</v>
      </c>
      <c r="E32" s="337"/>
      <c r="F32" s="337"/>
      <c r="G32" s="302"/>
      <c r="H32" s="229"/>
    </row>
    <row r="33" spans="1:10" ht="42" customHeight="1">
      <c r="A33" s="400" t="s">
        <v>64</v>
      </c>
      <c r="B33" s="62" t="s">
        <v>54</v>
      </c>
      <c r="C33" s="347">
        <v>2240</v>
      </c>
      <c r="D33" s="225">
        <v>1068309.2</v>
      </c>
      <c r="E33" s="316" t="s">
        <v>55</v>
      </c>
      <c r="F33" s="316" t="s">
        <v>59</v>
      </c>
      <c r="G33" s="299" t="s">
        <v>60</v>
      </c>
    </row>
    <row r="34" spans="1:10" ht="41.25" customHeight="1">
      <c r="A34" s="424"/>
      <c r="B34" s="64"/>
      <c r="C34" s="376"/>
      <c r="D34" s="227" t="s">
        <v>288</v>
      </c>
      <c r="E34" s="337"/>
      <c r="F34" s="337"/>
      <c r="G34" s="302"/>
    </row>
    <row r="35" spans="1:10" ht="68.25" customHeight="1">
      <c r="A35" s="401" t="s">
        <v>65</v>
      </c>
      <c r="B35" s="65" t="s">
        <v>48</v>
      </c>
      <c r="C35" s="356">
        <v>2240</v>
      </c>
      <c r="D35" s="66">
        <v>815000</v>
      </c>
      <c r="E35" s="289" t="s">
        <v>25</v>
      </c>
      <c r="F35" s="289" t="s">
        <v>20</v>
      </c>
      <c r="G35" s="17" t="s">
        <v>26</v>
      </c>
    </row>
    <row r="36" spans="1:10" ht="27.75" customHeight="1">
      <c r="A36" s="403"/>
      <c r="B36" s="67"/>
      <c r="C36" s="357"/>
      <c r="D36" s="18" t="s">
        <v>66</v>
      </c>
      <c r="E36" s="290"/>
      <c r="F36" s="290"/>
      <c r="G36" s="68" t="s">
        <v>67</v>
      </c>
    </row>
    <row r="37" spans="1:10" s="1" customFormat="1" ht="39" customHeight="1">
      <c r="A37" s="401" t="s">
        <v>68</v>
      </c>
      <c r="B37" s="379" t="s">
        <v>69</v>
      </c>
      <c r="C37" s="356">
        <v>2240</v>
      </c>
      <c r="D37" s="69">
        <f>21200+28600</f>
        <v>49800</v>
      </c>
      <c r="E37" s="289" t="s">
        <v>70</v>
      </c>
      <c r="F37" s="289" t="s">
        <v>20</v>
      </c>
      <c r="G37" s="303" t="s">
        <v>71</v>
      </c>
      <c r="H37" s="220"/>
    </row>
    <row r="38" spans="1:10" s="1" customFormat="1" ht="48.75" customHeight="1">
      <c r="A38" s="403"/>
      <c r="B38" s="380"/>
      <c r="C38" s="357"/>
      <c r="D38" s="60" t="s">
        <v>72</v>
      </c>
      <c r="E38" s="290"/>
      <c r="F38" s="290"/>
      <c r="G38" s="304"/>
      <c r="H38" s="221"/>
      <c r="J38" s="104"/>
    </row>
    <row r="39" spans="1:10" ht="48" customHeight="1">
      <c r="A39" s="400" t="s">
        <v>73</v>
      </c>
      <c r="B39" s="388" t="s">
        <v>74</v>
      </c>
      <c r="C39" s="347">
        <v>2240</v>
      </c>
      <c r="D39" s="222">
        <v>576</v>
      </c>
      <c r="E39" s="316" t="s">
        <v>70</v>
      </c>
      <c r="F39" s="316" t="s">
        <v>20</v>
      </c>
      <c r="G39" s="305" t="s">
        <v>75</v>
      </c>
    </row>
    <row r="40" spans="1:10" ht="23.25" customHeight="1">
      <c r="A40" s="399"/>
      <c r="B40" s="368"/>
      <c r="C40" s="348"/>
      <c r="D40" s="214" t="s">
        <v>76</v>
      </c>
      <c r="E40" s="315"/>
      <c r="F40" s="315"/>
      <c r="G40" s="279"/>
    </row>
    <row r="41" spans="1:10" ht="47.25" customHeight="1">
      <c r="A41" s="425" t="s">
        <v>77</v>
      </c>
      <c r="B41" s="71" t="s">
        <v>78</v>
      </c>
      <c r="C41" s="72">
        <v>2240</v>
      </c>
      <c r="D41" s="77">
        <f>3545600-100400</f>
        <v>3445200</v>
      </c>
      <c r="E41" s="315" t="s">
        <v>79</v>
      </c>
      <c r="F41" s="314" t="s">
        <v>62</v>
      </c>
      <c r="G41" s="306" t="s">
        <v>80</v>
      </c>
    </row>
    <row r="42" spans="1:10" ht="38.25" customHeight="1">
      <c r="A42" s="387"/>
      <c r="B42" s="73"/>
      <c r="C42" s="74"/>
      <c r="D42" s="75" t="s">
        <v>81</v>
      </c>
      <c r="E42" s="330"/>
      <c r="F42" s="315"/>
      <c r="G42" s="307"/>
    </row>
    <row r="43" spans="1:10" ht="43.5" customHeight="1">
      <c r="A43" s="400" t="s">
        <v>82</v>
      </c>
      <c r="B43" s="62" t="s">
        <v>83</v>
      </c>
      <c r="C43" s="76">
        <v>2240</v>
      </c>
      <c r="D43" s="223">
        <f>100400+100000</f>
        <v>200400</v>
      </c>
      <c r="E43" s="316" t="s">
        <v>84</v>
      </c>
      <c r="F43" s="316" t="s">
        <v>59</v>
      </c>
      <c r="G43" s="305" t="s">
        <v>85</v>
      </c>
    </row>
    <row r="44" spans="1:10" ht="49.5" customHeight="1">
      <c r="A44" s="399"/>
      <c r="B44" s="73"/>
      <c r="C44" s="74"/>
      <c r="D44" s="75" t="s">
        <v>86</v>
      </c>
      <c r="E44" s="315"/>
      <c r="F44" s="315"/>
      <c r="G44" s="279"/>
      <c r="I44" s="58"/>
    </row>
    <row r="45" spans="1:10" ht="41.25" customHeight="1">
      <c r="A45" s="425" t="s">
        <v>87</v>
      </c>
      <c r="B45" s="71" t="s">
        <v>78</v>
      </c>
      <c r="C45" s="72">
        <v>2240</v>
      </c>
      <c r="D45" s="226">
        <f>3566217-51717</f>
        <v>3514500</v>
      </c>
      <c r="E45" s="315" t="s">
        <v>79</v>
      </c>
      <c r="F45" s="314" t="s">
        <v>62</v>
      </c>
      <c r="G45" s="305" t="s">
        <v>88</v>
      </c>
    </row>
    <row r="46" spans="1:10" ht="39" customHeight="1">
      <c r="A46" s="387"/>
      <c r="B46" s="73"/>
      <c r="C46" s="74"/>
      <c r="D46" s="75" t="s">
        <v>89</v>
      </c>
      <c r="E46" s="330"/>
      <c r="F46" s="315"/>
      <c r="G46" s="279"/>
    </row>
    <row r="47" spans="1:10" ht="27" customHeight="1">
      <c r="A47" s="425" t="s">
        <v>90</v>
      </c>
      <c r="B47" s="71" t="s">
        <v>78</v>
      </c>
      <c r="C47" s="72">
        <v>2240</v>
      </c>
      <c r="D47" s="224">
        <v>51717</v>
      </c>
      <c r="E47" s="315" t="s">
        <v>84</v>
      </c>
      <c r="F47" s="314" t="s">
        <v>59</v>
      </c>
      <c r="G47" s="305" t="s">
        <v>91</v>
      </c>
    </row>
    <row r="48" spans="1:10" ht="42" customHeight="1">
      <c r="A48" s="387"/>
      <c r="B48" s="73"/>
      <c r="C48" s="74"/>
      <c r="D48" s="75" t="s">
        <v>92</v>
      </c>
      <c r="E48" s="330"/>
      <c r="F48" s="315"/>
      <c r="G48" s="279"/>
      <c r="I48" s="58"/>
      <c r="J48" s="58"/>
    </row>
    <row r="49" spans="1:8" ht="56.25" customHeight="1">
      <c r="A49" s="401" t="s">
        <v>93</v>
      </c>
      <c r="B49" s="54" t="s">
        <v>94</v>
      </c>
      <c r="C49" s="78">
        <v>2240</v>
      </c>
      <c r="D49" s="19">
        <v>325200</v>
      </c>
      <c r="E49" s="290" t="s">
        <v>79</v>
      </c>
      <c r="F49" s="79" t="s">
        <v>95</v>
      </c>
      <c r="G49" s="272" t="s">
        <v>96</v>
      </c>
    </row>
    <row r="50" spans="1:8" ht="26.25" customHeight="1">
      <c r="A50" s="403"/>
      <c r="B50" s="67"/>
      <c r="C50" s="80"/>
      <c r="D50" s="70" t="s">
        <v>97</v>
      </c>
      <c r="E50" s="340"/>
      <c r="F50" s="81"/>
      <c r="G50" s="273"/>
    </row>
    <row r="51" spans="1:8" ht="42" customHeight="1">
      <c r="A51" s="426" t="s">
        <v>98</v>
      </c>
      <c r="B51" s="65" t="s">
        <v>99</v>
      </c>
      <c r="C51" s="82">
        <v>2240</v>
      </c>
      <c r="D51" s="83">
        <f>119748</f>
        <v>119748</v>
      </c>
      <c r="E51" s="84" t="s">
        <v>79</v>
      </c>
      <c r="F51" s="320" t="s">
        <v>95</v>
      </c>
      <c r="G51" s="270" t="s">
        <v>16</v>
      </c>
    </row>
    <row r="52" spans="1:8" ht="38.25" customHeight="1">
      <c r="A52" s="403"/>
      <c r="B52" s="67"/>
      <c r="C52" s="85"/>
      <c r="D52" s="70" t="s">
        <v>100</v>
      </c>
      <c r="E52" s="61"/>
      <c r="F52" s="290"/>
      <c r="G52" s="273"/>
    </row>
    <row r="53" spans="1:8" ht="38.25" customHeight="1">
      <c r="A53" s="426" t="s">
        <v>98</v>
      </c>
      <c r="B53" s="65" t="s">
        <v>99</v>
      </c>
      <c r="C53" s="82">
        <v>2240</v>
      </c>
      <c r="D53" s="83">
        <f>119748</f>
        <v>119748</v>
      </c>
      <c r="E53" s="84" t="s">
        <v>79</v>
      </c>
      <c r="F53" s="320" t="s">
        <v>101</v>
      </c>
      <c r="G53" s="270" t="s">
        <v>16</v>
      </c>
    </row>
    <row r="54" spans="1:8" ht="38.25" customHeight="1">
      <c r="A54" s="403"/>
      <c r="B54" s="67"/>
      <c r="C54" s="85"/>
      <c r="D54" s="70" t="s">
        <v>100</v>
      </c>
      <c r="E54" s="61"/>
      <c r="F54" s="290"/>
      <c r="G54" s="273"/>
    </row>
    <row r="55" spans="1:8" ht="36" customHeight="1">
      <c r="A55" s="427" t="s">
        <v>102</v>
      </c>
      <c r="B55" s="86" t="s">
        <v>103</v>
      </c>
      <c r="C55" s="360">
        <v>2240</v>
      </c>
      <c r="D55" s="19">
        <v>673500</v>
      </c>
      <c r="E55" s="289" t="s">
        <v>104</v>
      </c>
      <c r="F55" s="289" t="s">
        <v>101</v>
      </c>
      <c r="G55" s="284" t="s">
        <v>105</v>
      </c>
    </row>
    <row r="56" spans="1:8" ht="25.5" customHeight="1">
      <c r="A56" s="428"/>
      <c r="B56" s="88"/>
      <c r="C56" s="361"/>
      <c r="D56" s="90" t="s">
        <v>106</v>
      </c>
      <c r="E56" s="290"/>
      <c r="F56" s="290"/>
      <c r="G56" s="277"/>
      <c r="H56" s="25"/>
    </row>
    <row r="57" spans="1:8" ht="52.5" customHeight="1">
      <c r="A57" s="401" t="s">
        <v>107</v>
      </c>
      <c r="B57" s="91" t="s">
        <v>108</v>
      </c>
      <c r="C57" s="87">
        <v>2240</v>
      </c>
      <c r="D57" s="92">
        <v>3351915</v>
      </c>
      <c r="E57" s="290" t="s">
        <v>109</v>
      </c>
      <c r="F57" s="327" t="s">
        <v>110</v>
      </c>
      <c r="G57" s="282" t="s">
        <v>111</v>
      </c>
    </row>
    <row r="58" spans="1:8" ht="41.25" customHeight="1">
      <c r="A58" s="403"/>
      <c r="B58" s="88"/>
      <c r="C58" s="89"/>
      <c r="D58" s="93" t="s">
        <v>112</v>
      </c>
      <c r="E58" s="340"/>
      <c r="F58" s="323"/>
      <c r="G58" s="283"/>
      <c r="H58" s="25"/>
    </row>
    <row r="59" spans="1:8" ht="28.5" customHeight="1">
      <c r="A59" s="429" t="s">
        <v>113</v>
      </c>
      <c r="B59" s="65" t="s">
        <v>108</v>
      </c>
      <c r="C59" s="377">
        <v>2240</v>
      </c>
      <c r="D59" s="94">
        <v>476280</v>
      </c>
      <c r="E59" s="290" t="s">
        <v>109</v>
      </c>
      <c r="F59" s="327" t="s">
        <v>110</v>
      </c>
      <c r="G59" s="289" t="s">
        <v>114</v>
      </c>
      <c r="H59" s="25"/>
    </row>
    <row r="60" spans="1:8" ht="54.75" customHeight="1">
      <c r="A60" s="430"/>
      <c r="B60" s="95"/>
      <c r="C60" s="378"/>
      <c r="D60" s="18" t="s">
        <v>115</v>
      </c>
      <c r="E60" s="340"/>
      <c r="F60" s="323"/>
      <c r="G60" s="290"/>
      <c r="H60" s="25"/>
    </row>
    <row r="61" spans="1:8" ht="51" customHeight="1">
      <c r="A61" s="429" t="s">
        <v>116</v>
      </c>
      <c r="B61" s="96" t="s">
        <v>117</v>
      </c>
      <c r="C61" s="356">
        <v>2240</v>
      </c>
      <c r="D61" s="94">
        <v>243900</v>
      </c>
      <c r="E61" s="290" t="s">
        <v>109</v>
      </c>
      <c r="F61" s="322" t="s">
        <v>110</v>
      </c>
      <c r="G61" s="289" t="s">
        <v>118</v>
      </c>
      <c r="H61" s="25"/>
    </row>
    <row r="62" spans="1:8" ht="34.5" customHeight="1">
      <c r="A62" s="430"/>
      <c r="B62" s="95"/>
      <c r="C62" s="357"/>
      <c r="D62" s="18" t="s">
        <v>119</v>
      </c>
      <c r="E62" s="340"/>
      <c r="F62" s="323"/>
      <c r="G62" s="290"/>
      <c r="H62" s="25"/>
    </row>
    <row r="63" spans="1:8" ht="31.5" customHeight="1">
      <c r="A63" s="431" t="s">
        <v>120</v>
      </c>
      <c r="B63" s="97" t="s">
        <v>121</v>
      </c>
      <c r="C63" s="98">
        <v>2240</v>
      </c>
      <c r="D63" s="94">
        <v>660000</v>
      </c>
      <c r="E63" s="290" t="s">
        <v>122</v>
      </c>
      <c r="F63" s="322" t="s">
        <v>110</v>
      </c>
      <c r="G63" s="289" t="s">
        <v>123</v>
      </c>
      <c r="H63" s="25"/>
    </row>
    <row r="64" spans="1:8" ht="48" customHeight="1">
      <c r="A64" s="431"/>
      <c r="B64" s="99"/>
      <c r="C64" s="20"/>
      <c r="D64" s="18" t="s">
        <v>124</v>
      </c>
      <c r="E64" s="340"/>
      <c r="F64" s="323"/>
      <c r="G64" s="290"/>
      <c r="H64" s="25"/>
    </row>
    <row r="65" spans="1:7" s="2" customFormat="1" ht="44.25" customHeight="1">
      <c r="A65" s="432" t="s">
        <v>125</v>
      </c>
      <c r="B65" s="391" t="s">
        <v>126</v>
      </c>
      <c r="C65" s="358">
        <v>2240</v>
      </c>
      <c r="D65" s="69">
        <v>6372</v>
      </c>
      <c r="E65" s="312" t="s">
        <v>25</v>
      </c>
      <c r="F65" s="289" t="s">
        <v>127</v>
      </c>
      <c r="G65" s="285" t="s">
        <v>284</v>
      </c>
    </row>
    <row r="66" spans="1:7" s="2" customFormat="1" ht="26.25" customHeight="1">
      <c r="A66" s="433"/>
      <c r="B66" s="384"/>
      <c r="C66" s="359"/>
      <c r="D66" s="93" t="s">
        <v>129</v>
      </c>
      <c r="E66" s="319"/>
      <c r="F66" s="290"/>
      <c r="G66" s="286"/>
    </row>
    <row r="67" spans="1:7" ht="48" hidden="1" customHeight="1">
      <c r="A67" s="401" t="s">
        <v>130</v>
      </c>
      <c r="B67" s="65" t="s">
        <v>131</v>
      </c>
      <c r="C67" s="82">
        <v>2240</v>
      </c>
      <c r="D67" s="83">
        <f>1225372-1225372</f>
        <v>0</v>
      </c>
      <c r="E67" s="345" t="s">
        <v>132</v>
      </c>
      <c r="F67" s="328" t="s">
        <v>95</v>
      </c>
      <c r="G67" s="107" t="s">
        <v>128</v>
      </c>
    </row>
    <row r="68" spans="1:7" ht="45.75" hidden="1" customHeight="1">
      <c r="A68" s="403"/>
      <c r="B68" s="67"/>
      <c r="C68" s="80"/>
      <c r="D68" s="60" t="s">
        <v>133</v>
      </c>
      <c r="E68" s="346"/>
      <c r="F68" s="329"/>
      <c r="G68" s="108" t="s">
        <v>134</v>
      </c>
    </row>
    <row r="69" spans="1:7" ht="45.75" hidden="1" customHeight="1">
      <c r="A69" s="401" t="s">
        <v>135</v>
      </c>
      <c r="B69" s="65" t="s">
        <v>136</v>
      </c>
      <c r="C69" s="82">
        <v>2240</v>
      </c>
      <c r="D69" s="83">
        <v>0</v>
      </c>
      <c r="E69" s="345" t="s">
        <v>137</v>
      </c>
      <c r="F69" s="328" t="s">
        <v>101</v>
      </c>
      <c r="G69" s="107" t="s">
        <v>111</v>
      </c>
    </row>
    <row r="70" spans="1:7" ht="45.75" hidden="1" customHeight="1">
      <c r="A70" s="403"/>
      <c r="B70" s="67"/>
      <c r="C70" s="80"/>
      <c r="D70" s="60" t="s">
        <v>138</v>
      </c>
      <c r="E70" s="346"/>
      <c r="F70" s="329"/>
      <c r="G70" s="108"/>
    </row>
    <row r="71" spans="1:7" ht="45.75" customHeight="1">
      <c r="A71" s="401" t="s">
        <v>139</v>
      </c>
      <c r="B71" s="65" t="s">
        <v>140</v>
      </c>
      <c r="C71" s="212">
        <v>2240</v>
      </c>
      <c r="D71" s="83">
        <v>122880</v>
      </c>
      <c r="E71" s="289" t="s">
        <v>25</v>
      </c>
      <c r="F71" s="289" t="s">
        <v>95</v>
      </c>
      <c r="G71" s="107" t="s">
        <v>26</v>
      </c>
    </row>
    <row r="72" spans="1:7" ht="75" customHeight="1">
      <c r="A72" s="403"/>
      <c r="B72" s="67"/>
      <c r="C72" s="213"/>
      <c r="D72" s="60" t="s">
        <v>141</v>
      </c>
      <c r="E72" s="346"/>
      <c r="F72" s="290"/>
      <c r="G72" s="109" t="s">
        <v>142</v>
      </c>
    </row>
    <row r="73" spans="1:7" ht="48" customHeight="1">
      <c r="A73" s="434" t="s">
        <v>289</v>
      </c>
      <c r="B73" s="65" t="s">
        <v>281</v>
      </c>
      <c r="C73" s="110">
        <v>2240</v>
      </c>
      <c r="D73" s="83">
        <v>1500000</v>
      </c>
      <c r="E73" s="57" t="s">
        <v>143</v>
      </c>
      <c r="F73" s="230" t="s">
        <v>95</v>
      </c>
      <c r="G73" s="111" t="s">
        <v>111</v>
      </c>
    </row>
    <row r="74" spans="1:7" ht="27" customHeight="1">
      <c r="A74" s="403"/>
      <c r="B74" s="67"/>
      <c r="C74" s="80"/>
      <c r="D74" s="60" t="s">
        <v>144</v>
      </c>
      <c r="E74" s="112"/>
      <c r="F74" s="113"/>
      <c r="G74" s="114"/>
    </row>
    <row r="75" spans="1:7" ht="94.5" customHeight="1">
      <c r="A75" s="217" t="s">
        <v>145</v>
      </c>
      <c r="B75" s="71" t="s">
        <v>146</v>
      </c>
      <c r="C75" s="216">
        <v>2240</v>
      </c>
      <c r="D75" s="219">
        <v>1368000</v>
      </c>
      <c r="E75" s="316" t="s">
        <v>25</v>
      </c>
      <c r="F75" s="215" t="s">
        <v>20</v>
      </c>
      <c r="G75" s="291" t="s">
        <v>147</v>
      </c>
    </row>
    <row r="76" spans="1:7" ht="34.5" customHeight="1">
      <c r="A76" s="217"/>
      <c r="B76" s="71"/>
      <c r="C76" s="74"/>
      <c r="D76" s="171" t="s">
        <v>148</v>
      </c>
      <c r="E76" s="315"/>
      <c r="F76" s="218"/>
      <c r="G76" s="292"/>
    </row>
    <row r="77" spans="1:7" ht="54" hidden="1" customHeight="1">
      <c r="A77" s="401" t="s">
        <v>149</v>
      </c>
      <c r="B77" s="91" t="s">
        <v>150</v>
      </c>
      <c r="C77" s="116">
        <v>2240</v>
      </c>
      <c r="D77" s="83">
        <v>0</v>
      </c>
      <c r="E77" s="117" t="s">
        <v>151</v>
      </c>
      <c r="F77" s="118" t="s">
        <v>50</v>
      </c>
      <c r="G77" s="119" t="s">
        <v>152</v>
      </c>
    </row>
    <row r="78" spans="1:7" ht="33" hidden="1" customHeight="1">
      <c r="A78" s="403"/>
      <c r="B78" s="120"/>
      <c r="C78" s="116"/>
      <c r="D78" s="90" t="s">
        <v>153</v>
      </c>
      <c r="E78" s="121" t="s">
        <v>22</v>
      </c>
      <c r="F78" s="122"/>
      <c r="G78" s="123"/>
    </row>
    <row r="79" spans="1:7" ht="42.75" customHeight="1">
      <c r="A79" s="427" t="s">
        <v>154</v>
      </c>
      <c r="B79" s="65" t="s">
        <v>155</v>
      </c>
      <c r="C79" s="356">
        <v>2240</v>
      </c>
      <c r="D79" s="94">
        <f>4494154-3154</f>
        <v>4491000</v>
      </c>
      <c r="E79" s="289" t="s">
        <v>104</v>
      </c>
      <c r="F79" s="322" t="s">
        <v>156</v>
      </c>
      <c r="G79" s="124" t="s">
        <v>157</v>
      </c>
    </row>
    <row r="80" spans="1:7" ht="38.25" customHeight="1">
      <c r="A80" s="428"/>
      <c r="B80" s="95"/>
      <c r="C80" s="357"/>
      <c r="D80" s="18" t="s">
        <v>158</v>
      </c>
      <c r="E80" s="290"/>
      <c r="F80" s="323"/>
      <c r="G80" s="125"/>
    </row>
    <row r="81" spans="1:8" s="3" customFormat="1" ht="45" customHeight="1">
      <c r="A81" s="400" t="s">
        <v>159</v>
      </c>
      <c r="B81" s="62" t="s">
        <v>160</v>
      </c>
      <c r="C81" s="347">
        <v>2240</v>
      </c>
      <c r="D81" s="233">
        <f>3000000</f>
        <v>3000000</v>
      </c>
      <c r="E81" s="316" t="s">
        <v>104</v>
      </c>
      <c r="F81" s="293" t="s">
        <v>20</v>
      </c>
      <c r="G81" s="234" t="s">
        <v>16</v>
      </c>
    </row>
    <row r="82" spans="1:8" s="3" customFormat="1" ht="69.75" customHeight="1">
      <c r="A82" s="399"/>
      <c r="B82" s="235"/>
      <c r="C82" s="348"/>
      <c r="D82" s="75" t="s">
        <v>161</v>
      </c>
      <c r="E82" s="315"/>
      <c r="F82" s="294"/>
      <c r="G82" s="236"/>
      <c r="H82" s="237"/>
    </row>
    <row r="83" spans="1:8" s="3" customFormat="1" ht="46.5" customHeight="1">
      <c r="A83" s="401" t="s">
        <v>162</v>
      </c>
      <c r="B83" s="65" t="s">
        <v>163</v>
      </c>
      <c r="C83" s="356">
        <v>2240</v>
      </c>
      <c r="D83" s="66">
        <v>3000000</v>
      </c>
      <c r="E83" s="289" t="s">
        <v>55</v>
      </c>
      <c r="F83" s="289" t="s">
        <v>95</v>
      </c>
      <c r="G83" s="270" t="s">
        <v>16</v>
      </c>
    </row>
    <row r="84" spans="1:8" s="3" customFormat="1" ht="46.5" customHeight="1">
      <c r="A84" s="435"/>
      <c r="B84" s="126"/>
      <c r="C84" s="364"/>
      <c r="D84" s="127" t="s">
        <v>164</v>
      </c>
      <c r="E84" s="321"/>
      <c r="F84" s="321"/>
      <c r="G84" s="271"/>
    </row>
    <row r="85" spans="1:8" s="3" customFormat="1" ht="32.25" customHeight="1">
      <c r="A85" s="426" t="s">
        <v>165</v>
      </c>
      <c r="B85" s="96" t="s">
        <v>166</v>
      </c>
      <c r="C85" s="82">
        <v>2240</v>
      </c>
      <c r="D85" s="128">
        <v>2361600</v>
      </c>
      <c r="E85" s="84" t="s">
        <v>79</v>
      </c>
      <c r="F85" s="320" t="s">
        <v>20</v>
      </c>
      <c r="G85" s="270" t="s">
        <v>167</v>
      </c>
    </row>
    <row r="86" spans="1:8" s="3" customFormat="1" ht="47.25" customHeight="1">
      <c r="A86" s="403"/>
      <c r="B86" s="67"/>
      <c r="C86" s="85"/>
      <c r="D86" s="70" t="s">
        <v>168</v>
      </c>
      <c r="E86" s="61"/>
      <c r="F86" s="290"/>
      <c r="G86" s="273"/>
    </row>
    <row r="87" spans="1:8" s="3" customFormat="1" ht="46.5" customHeight="1">
      <c r="A87" s="401" t="s">
        <v>169</v>
      </c>
      <c r="B87" s="129" t="s">
        <v>170</v>
      </c>
      <c r="C87" s="78">
        <v>2240</v>
      </c>
      <c r="D87" s="19">
        <v>22000</v>
      </c>
      <c r="E87" s="290" t="s">
        <v>79</v>
      </c>
      <c r="F87" s="56" t="s">
        <v>36</v>
      </c>
      <c r="G87" s="272" t="s">
        <v>171</v>
      </c>
    </row>
    <row r="88" spans="1:8" s="3" customFormat="1" ht="26.25" customHeight="1">
      <c r="A88" s="403"/>
      <c r="B88" s="67"/>
      <c r="C88" s="80"/>
      <c r="D88" s="70" t="s">
        <v>172</v>
      </c>
      <c r="E88" s="340"/>
      <c r="F88" s="81"/>
      <c r="G88" s="273"/>
    </row>
    <row r="89" spans="1:8" s="3" customFormat="1" ht="59.25" customHeight="1">
      <c r="A89" s="401" t="s">
        <v>173</v>
      </c>
      <c r="B89" s="65" t="s">
        <v>174</v>
      </c>
      <c r="C89" s="377">
        <v>2240</v>
      </c>
      <c r="D89" s="19">
        <v>65000</v>
      </c>
      <c r="E89" s="322" t="s">
        <v>25</v>
      </c>
      <c r="F89" s="322" t="s">
        <v>36</v>
      </c>
      <c r="G89" s="280" t="s">
        <v>175</v>
      </c>
    </row>
    <row r="90" spans="1:8" s="3" customFormat="1" ht="31.5" customHeight="1">
      <c r="A90" s="403"/>
      <c r="B90" s="67"/>
      <c r="C90" s="378"/>
      <c r="D90" s="18" t="s">
        <v>176</v>
      </c>
      <c r="E90" s="323"/>
      <c r="F90" s="323"/>
      <c r="G90" s="273"/>
    </row>
    <row r="91" spans="1:8" ht="36.75" customHeight="1">
      <c r="A91" s="436" t="s">
        <v>292</v>
      </c>
      <c r="B91" s="392" t="s">
        <v>177</v>
      </c>
      <c r="C91" s="362">
        <v>2240</v>
      </c>
      <c r="D91" s="23">
        <f>6346800</f>
        <v>6346800</v>
      </c>
      <c r="E91" s="324" t="s">
        <v>178</v>
      </c>
      <c r="F91" s="324" t="s">
        <v>95</v>
      </c>
      <c r="G91" s="281" t="s">
        <v>157</v>
      </c>
    </row>
    <row r="92" spans="1:8" ht="36.75" customHeight="1">
      <c r="A92" s="415"/>
      <c r="B92" s="393"/>
      <c r="C92" s="363"/>
      <c r="D92" s="60" t="s">
        <v>179</v>
      </c>
      <c r="E92" s="325"/>
      <c r="F92" s="325"/>
      <c r="G92" s="281"/>
      <c r="H92" s="25"/>
    </row>
    <row r="93" spans="1:8" ht="67.5" hidden="1" customHeight="1">
      <c r="A93" s="437" t="s">
        <v>180</v>
      </c>
      <c r="B93" s="396" t="s">
        <v>181</v>
      </c>
      <c r="C93" s="116">
        <v>2240</v>
      </c>
      <c r="D93" s="55">
        <v>0</v>
      </c>
      <c r="E93" s="341" t="s">
        <v>182</v>
      </c>
      <c r="F93" s="326" t="s">
        <v>101</v>
      </c>
      <c r="G93" s="276" t="s">
        <v>26</v>
      </c>
    </row>
    <row r="94" spans="1:8" ht="33.75" hidden="1" customHeight="1">
      <c r="A94" s="438"/>
      <c r="B94" s="397"/>
      <c r="C94" s="130"/>
      <c r="D94" s="131" t="s">
        <v>183</v>
      </c>
      <c r="E94" s="342"/>
      <c r="F94" s="319"/>
      <c r="G94" s="276"/>
    </row>
    <row r="95" spans="1:8" ht="102" hidden="1" customHeight="1">
      <c r="A95" s="439" t="s">
        <v>184</v>
      </c>
      <c r="B95" s="389" t="s">
        <v>185</v>
      </c>
      <c r="C95" s="358">
        <v>2240</v>
      </c>
      <c r="D95" s="16">
        <v>0</v>
      </c>
      <c r="E95" s="326" t="s">
        <v>25</v>
      </c>
      <c r="F95" s="317" t="s">
        <v>20</v>
      </c>
      <c r="G95" s="282" t="s">
        <v>16</v>
      </c>
    </row>
    <row r="96" spans="1:8" ht="97.5" hidden="1" customHeight="1">
      <c r="A96" s="440"/>
      <c r="B96" s="390"/>
      <c r="C96" s="359"/>
      <c r="D96" s="60" t="s">
        <v>186</v>
      </c>
      <c r="E96" s="319"/>
      <c r="F96" s="318"/>
      <c r="G96" s="283"/>
    </row>
    <row r="97" spans="1:9" ht="33.75" hidden="1" customHeight="1">
      <c r="A97" s="439" t="s">
        <v>187</v>
      </c>
      <c r="B97" s="389" t="s">
        <v>188</v>
      </c>
      <c r="C97" s="358">
        <v>2240</v>
      </c>
      <c r="D97" s="16">
        <v>0</v>
      </c>
      <c r="E97" s="326" t="s">
        <v>25</v>
      </c>
      <c r="F97" s="317" t="s">
        <v>20</v>
      </c>
      <c r="G97" s="282" t="s">
        <v>26</v>
      </c>
    </row>
    <row r="98" spans="1:9" ht="29.25" hidden="1" customHeight="1">
      <c r="A98" s="440"/>
      <c r="B98" s="390"/>
      <c r="C98" s="359"/>
      <c r="D98" s="60" t="s">
        <v>189</v>
      </c>
      <c r="E98" s="319"/>
      <c r="F98" s="318"/>
      <c r="G98" s="283"/>
    </row>
    <row r="99" spans="1:9" ht="52.5" hidden="1" customHeight="1">
      <c r="A99" s="457" t="s">
        <v>190</v>
      </c>
      <c r="B99" s="91" t="s">
        <v>191</v>
      </c>
      <c r="C99" s="360">
        <v>2240</v>
      </c>
      <c r="D99" s="19">
        <v>0</v>
      </c>
      <c r="E99" s="343" t="s">
        <v>192</v>
      </c>
      <c r="F99" s="312" t="s">
        <v>156</v>
      </c>
      <c r="G99" s="284" t="s">
        <v>193</v>
      </c>
    </row>
    <row r="100" spans="1:9" ht="57" hidden="1" customHeight="1">
      <c r="A100" s="458"/>
      <c r="B100" s="88"/>
      <c r="C100" s="361"/>
      <c r="D100" s="60" t="s">
        <v>194</v>
      </c>
      <c r="E100" s="344"/>
      <c r="F100" s="319"/>
      <c r="G100" s="277"/>
    </row>
    <row r="101" spans="1:9" ht="42.75" customHeight="1">
      <c r="A101" s="439" t="s">
        <v>195</v>
      </c>
      <c r="B101" s="391" t="s">
        <v>140</v>
      </c>
      <c r="C101" s="358">
        <v>2240</v>
      </c>
      <c r="D101" s="69">
        <v>667359</v>
      </c>
      <c r="E101" s="312" t="s">
        <v>104</v>
      </c>
      <c r="F101" s="312" t="s">
        <v>95</v>
      </c>
      <c r="G101" s="285" t="s">
        <v>128</v>
      </c>
      <c r="H101" s="1"/>
      <c r="I101" s="1"/>
    </row>
    <row r="102" spans="1:9" ht="38.25" customHeight="1">
      <c r="A102" s="440"/>
      <c r="B102" s="384"/>
      <c r="C102" s="359"/>
      <c r="D102" s="93" t="s">
        <v>196</v>
      </c>
      <c r="E102" s="319"/>
      <c r="F102" s="319"/>
      <c r="G102" s="286"/>
      <c r="H102" s="1"/>
      <c r="I102" s="1"/>
    </row>
    <row r="103" spans="1:9" ht="42.75" customHeight="1">
      <c r="A103" s="432" t="s">
        <v>197</v>
      </c>
      <c r="B103" s="391" t="s">
        <v>198</v>
      </c>
      <c r="C103" s="358">
        <v>2240</v>
      </c>
      <c r="D103" s="132">
        <v>226552</v>
      </c>
      <c r="E103" s="312" t="s">
        <v>79</v>
      </c>
      <c r="F103" s="312" t="s">
        <v>95</v>
      </c>
      <c r="G103" s="266" t="s">
        <v>128</v>
      </c>
    </row>
    <row r="104" spans="1:9" ht="38.25" customHeight="1">
      <c r="A104" s="433"/>
      <c r="B104" s="384"/>
      <c r="C104" s="359"/>
      <c r="D104" s="93" t="s">
        <v>199</v>
      </c>
      <c r="E104" s="319"/>
      <c r="F104" s="319"/>
      <c r="G104" s="267"/>
    </row>
    <row r="105" spans="1:9" ht="66" customHeight="1">
      <c r="A105" s="133" t="s">
        <v>200</v>
      </c>
      <c r="B105" s="54" t="s">
        <v>201</v>
      </c>
      <c r="C105" s="98">
        <v>2240</v>
      </c>
      <c r="D105" s="134">
        <f>1331640+1296000</f>
        <v>2627640</v>
      </c>
      <c r="E105" s="320" t="s">
        <v>202</v>
      </c>
      <c r="F105" s="320" t="s">
        <v>156</v>
      </c>
      <c r="G105" s="135" t="s">
        <v>203</v>
      </c>
      <c r="H105" s="25"/>
    </row>
    <row r="106" spans="1:9" ht="51.75" customHeight="1">
      <c r="A106" s="136"/>
      <c r="B106" s="67"/>
      <c r="C106" s="98"/>
      <c r="D106" s="21" t="s">
        <v>204</v>
      </c>
      <c r="E106" s="290"/>
      <c r="F106" s="290"/>
      <c r="G106" s="108"/>
    </row>
    <row r="107" spans="1:9" ht="33.75" hidden="1" customHeight="1">
      <c r="A107" s="459" t="s">
        <v>205</v>
      </c>
      <c r="B107" s="391" t="s">
        <v>206</v>
      </c>
      <c r="C107" s="358">
        <v>2240</v>
      </c>
      <c r="D107" s="83">
        <v>0</v>
      </c>
      <c r="E107" s="290" t="s">
        <v>79</v>
      </c>
      <c r="F107" s="317" t="s">
        <v>110</v>
      </c>
      <c r="G107" s="268" t="s">
        <v>207</v>
      </c>
    </row>
    <row r="108" spans="1:9" ht="48.75" hidden="1" customHeight="1">
      <c r="A108" s="460"/>
      <c r="B108" s="384"/>
      <c r="C108" s="359"/>
      <c r="D108" s="18" t="s">
        <v>208</v>
      </c>
      <c r="E108" s="340"/>
      <c r="F108" s="318"/>
      <c r="G108" s="269"/>
    </row>
    <row r="109" spans="1:9" ht="59.25" customHeight="1">
      <c r="A109" s="401" t="s">
        <v>209</v>
      </c>
      <c r="B109" s="65" t="s">
        <v>210</v>
      </c>
      <c r="C109" s="356">
        <v>2240</v>
      </c>
      <c r="D109" s="66">
        <v>550000</v>
      </c>
      <c r="E109" s="289" t="s">
        <v>25</v>
      </c>
      <c r="F109" s="289" t="s">
        <v>36</v>
      </c>
      <c r="G109" s="270" t="s">
        <v>211</v>
      </c>
    </row>
    <row r="110" spans="1:9" ht="44.25" customHeight="1">
      <c r="A110" s="435"/>
      <c r="B110" s="126"/>
      <c r="C110" s="364"/>
      <c r="D110" s="127" t="s">
        <v>212</v>
      </c>
      <c r="E110" s="321"/>
      <c r="F110" s="321"/>
      <c r="G110" s="271"/>
    </row>
    <row r="111" spans="1:9" ht="45.75" customHeight="1">
      <c r="A111" s="115" t="s">
        <v>213</v>
      </c>
      <c r="B111" s="137" t="s">
        <v>214</v>
      </c>
      <c r="C111" s="57">
        <v>2240</v>
      </c>
      <c r="D111" s="134">
        <v>560000</v>
      </c>
      <c r="E111" s="320" t="s">
        <v>202</v>
      </c>
      <c r="F111" s="57" t="s">
        <v>101</v>
      </c>
      <c r="G111" s="135" t="s">
        <v>128</v>
      </c>
    </row>
    <row r="112" spans="1:9" ht="30" customHeight="1">
      <c r="A112" s="138"/>
      <c r="B112" s="137"/>
      <c r="C112" s="57"/>
      <c r="D112" s="21" t="s">
        <v>215</v>
      </c>
      <c r="E112" s="290"/>
      <c r="F112" s="113"/>
      <c r="G112" s="108"/>
    </row>
    <row r="113" spans="1:8" ht="45.75" customHeight="1">
      <c r="A113" s="427" t="s">
        <v>216</v>
      </c>
      <c r="B113" s="379" t="s">
        <v>140</v>
      </c>
      <c r="C113" s="356">
        <v>2240</v>
      </c>
      <c r="D113" s="83">
        <v>6074000</v>
      </c>
      <c r="E113" s="324" t="s">
        <v>217</v>
      </c>
      <c r="F113" s="289" t="s">
        <v>95</v>
      </c>
      <c r="G113" s="272" t="s">
        <v>111</v>
      </c>
    </row>
    <row r="114" spans="1:8" ht="45.75" customHeight="1">
      <c r="A114" s="428"/>
      <c r="B114" s="380"/>
      <c r="C114" s="357"/>
      <c r="D114" s="139" t="s">
        <v>218</v>
      </c>
      <c r="E114" s="325"/>
      <c r="F114" s="290"/>
      <c r="G114" s="273"/>
    </row>
    <row r="115" spans="1:8" ht="31.5" customHeight="1">
      <c r="A115" s="427" t="s">
        <v>219</v>
      </c>
      <c r="B115" s="379" t="s">
        <v>140</v>
      </c>
      <c r="C115" s="356">
        <v>2240</v>
      </c>
      <c r="D115" s="83">
        <v>450000</v>
      </c>
      <c r="E115" s="324" t="s">
        <v>217</v>
      </c>
      <c r="F115" s="289" t="s">
        <v>220</v>
      </c>
      <c r="G115" s="272" t="s">
        <v>111</v>
      </c>
    </row>
    <row r="116" spans="1:8" ht="39" customHeight="1">
      <c r="A116" s="428"/>
      <c r="B116" s="380"/>
      <c r="C116" s="357"/>
      <c r="D116" s="139" t="s">
        <v>221</v>
      </c>
      <c r="E116" s="325"/>
      <c r="F116" s="290"/>
      <c r="G116" s="273"/>
    </row>
    <row r="117" spans="1:8" ht="31.5" customHeight="1">
      <c r="A117" s="432" t="s">
        <v>222</v>
      </c>
      <c r="B117" s="379" t="s">
        <v>140</v>
      </c>
      <c r="C117" s="140">
        <v>2240</v>
      </c>
      <c r="D117" s="83">
        <v>1899000</v>
      </c>
      <c r="E117" s="319" t="s">
        <v>79</v>
      </c>
      <c r="F117" s="36" t="s">
        <v>50</v>
      </c>
      <c r="G117" s="141" t="s">
        <v>26</v>
      </c>
    </row>
    <row r="118" spans="1:8" ht="37.5" customHeight="1">
      <c r="A118" s="433"/>
      <c r="B118" s="380"/>
      <c r="C118" s="105"/>
      <c r="D118" s="142" t="s">
        <v>223</v>
      </c>
      <c r="E118" s="338"/>
      <c r="F118" s="106"/>
      <c r="G118" s="143" t="s">
        <v>224</v>
      </c>
    </row>
    <row r="119" spans="1:8" ht="41.25" customHeight="1">
      <c r="A119" s="461" t="s">
        <v>225</v>
      </c>
      <c r="B119" s="379" t="s">
        <v>140</v>
      </c>
      <c r="C119" s="140">
        <v>2240</v>
      </c>
      <c r="D119" s="144">
        <f>6573320-100000</f>
        <v>6473320</v>
      </c>
      <c r="E119" s="338" t="s">
        <v>79</v>
      </c>
      <c r="F119" s="145" t="s">
        <v>36</v>
      </c>
      <c r="G119" s="141" t="s">
        <v>226</v>
      </c>
    </row>
    <row r="120" spans="1:8" ht="53.25" customHeight="1">
      <c r="A120" s="462"/>
      <c r="B120" s="380"/>
      <c r="C120" s="140"/>
      <c r="D120" s="146" t="s">
        <v>227</v>
      </c>
      <c r="E120" s="338"/>
      <c r="F120" s="147"/>
      <c r="G120" s="148" t="s">
        <v>228</v>
      </c>
    </row>
    <row r="121" spans="1:8" ht="41.25" customHeight="1">
      <c r="A121" s="463" t="s">
        <v>229</v>
      </c>
      <c r="B121" s="379" t="s">
        <v>140</v>
      </c>
      <c r="C121" s="358">
        <v>2240</v>
      </c>
      <c r="D121" s="144">
        <v>1543995</v>
      </c>
      <c r="E121" s="338" t="s">
        <v>109</v>
      </c>
      <c r="F121" s="149" t="s">
        <v>15</v>
      </c>
      <c r="G121" s="150" t="s">
        <v>26</v>
      </c>
    </row>
    <row r="122" spans="1:8" ht="48.75" customHeight="1">
      <c r="A122" s="464"/>
      <c r="B122" s="380"/>
      <c r="C122" s="359"/>
      <c r="D122" s="146" t="s">
        <v>230</v>
      </c>
      <c r="E122" s="338"/>
      <c r="F122" s="106"/>
      <c r="G122" s="151" t="s">
        <v>224</v>
      </c>
    </row>
    <row r="123" spans="1:8" ht="29.25" customHeight="1">
      <c r="A123" s="465" t="s">
        <v>282</v>
      </c>
      <c r="B123" s="381" t="s">
        <v>140</v>
      </c>
      <c r="C123" s="243">
        <v>2240</v>
      </c>
      <c r="D123" s="246">
        <v>4320000</v>
      </c>
      <c r="E123" s="339" t="s">
        <v>25</v>
      </c>
      <c r="F123" s="308" t="s">
        <v>95</v>
      </c>
      <c r="G123" s="274" t="s">
        <v>231</v>
      </c>
      <c r="H123" s="25"/>
    </row>
    <row r="124" spans="1:8" ht="34.5" customHeight="1">
      <c r="A124" s="466"/>
      <c r="B124" s="382"/>
      <c r="C124" s="244"/>
      <c r="D124" s="245" t="s">
        <v>232</v>
      </c>
      <c r="E124" s="339"/>
      <c r="F124" s="309"/>
      <c r="G124" s="275"/>
      <c r="H124" s="247"/>
    </row>
    <row r="125" spans="1:8" ht="29.25" customHeight="1">
      <c r="A125" s="467" t="s">
        <v>233</v>
      </c>
      <c r="B125" s="379" t="s">
        <v>234</v>
      </c>
      <c r="C125" s="356">
        <v>2240</v>
      </c>
      <c r="D125" s="83">
        <v>190000</v>
      </c>
      <c r="E125" s="290" t="s">
        <v>79</v>
      </c>
      <c r="F125" s="289" t="s">
        <v>50</v>
      </c>
      <c r="G125" s="272" t="s">
        <v>235</v>
      </c>
      <c r="H125" s="25"/>
    </row>
    <row r="126" spans="1:8" ht="36.75" customHeight="1">
      <c r="A126" s="468"/>
      <c r="B126" s="380"/>
      <c r="C126" s="357"/>
      <c r="D126" s="18" t="s">
        <v>236</v>
      </c>
      <c r="E126" s="340"/>
      <c r="F126" s="290"/>
      <c r="G126" s="273"/>
      <c r="H126" s="25"/>
    </row>
    <row r="127" spans="1:8" ht="52.5" customHeight="1">
      <c r="A127" s="432" t="s">
        <v>237</v>
      </c>
      <c r="B127" s="383" t="s">
        <v>238</v>
      </c>
      <c r="C127" s="358">
        <v>2240</v>
      </c>
      <c r="D127" s="69">
        <v>450000</v>
      </c>
      <c r="E127" s="290" t="s">
        <v>79</v>
      </c>
      <c r="F127" s="289" t="s">
        <v>95</v>
      </c>
      <c r="G127" s="276" t="s">
        <v>295</v>
      </c>
      <c r="H127" s="25"/>
    </row>
    <row r="128" spans="1:8" ht="29.25" customHeight="1">
      <c r="A128" s="433"/>
      <c r="B128" s="384"/>
      <c r="C128" s="359"/>
      <c r="D128" s="22" t="s">
        <v>239</v>
      </c>
      <c r="E128" s="340"/>
      <c r="F128" s="290"/>
      <c r="G128" s="277"/>
      <c r="H128" s="25"/>
    </row>
    <row r="129" spans="1:11" ht="29.25" customHeight="1">
      <c r="A129" s="432" t="s">
        <v>296</v>
      </c>
      <c r="B129" s="385" t="s">
        <v>297</v>
      </c>
      <c r="C129" s="358">
        <v>2240</v>
      </c>
      <c r="D129" s="69">
        <v>450000</v>
      </c>
      <c r="E129" s="290" t="s">
        <v>79</v>
      </c>
      <c r="F129" s="289" t="s">
        <v>101</v>
      </c>
      <c r="G129" s="276" t="s">
        <v>295</v>
      </c>
      <c r="H129" s="25"/>
    </row>
    <row r="130" spans="1:11" ht="49.5" customHeight="1">
      <c r="A130" s="433"/>
      <c r="B130" s="384"/>
      <c r="C130" s="359"/>
      <c r="D130" s="22" t="s">
        <v>239</v>
      </c>
      <c r="E130" s="340"/>
      <c r="F130" s="290"/>
      <c r="G130" s="277"/>
      <c r="H130" s="25"/>
    </row>
    <row r="131" spans="1:11" ht="49.5" customHeight="1">
      <c r="A131" s="441" t="s">
        <v>291</v>
      </c>
      <c r="B131" s="367" t="s">
        <v>238</v>
      </c>
      <c r="C131" s="347">
        <v>2240</v>
      </c>
      <c r="D131" s="259">
        <v>690000</v>
      </c>
      <c r="E131" s="315" t="s">
        <v>79</v>
      </c>
      <c r="F131" s="316" t="s">
        <v>95</v>
      </c>
      <c r="G131" s="278" t="s">
        <v>128</v>
      </c>
      <c r="H131" s="25"/>
    </row>
    <row r="132" spans="1:11" ht="25.5" customHeight="1">
      <c r="A132" s="442"/>
      <c r="B132" s="368"/>
      <c r="C132" s="348"/>
      <c r="D132" s="260" t="s">
        <v>290</v>
      </c>
      <c r="E132" s="330"/>
      <c r="F132" s="315"/>
      <c r="G132" s="279"/>
      <c r="H132" s="25"/>
    </row>
    <row r="133" spans="1:11" ht="49.5" customHeight="1">
      <c r="A133" s="457" t="s">
        <v>240</v>
      </c>
      <c r="B133" s="65" t="s">
        <v>241</v>
      </c>
      <c r="C133" s="360">
        <v>2240</v>
      </c>
      <c r="D133" s="152">
        <v>100000</v>
      </c>
      <c r="E133" s="312" t="s">
        <v>104</v>
      </c>
      <c r="F133" s="310" t="s">
        <v>101</v>
      </c>
      <c r="G133" s="153" t="s">
        <v>16</v>
      </c>
      <c r="H133" s="25"/>
    </row>
    <row r="134" spans="1:11" ht="16.5" customHeight="1">
      <c r="A134" s="458"/>
      <c r="B134" s="154"/>
      <c r="C134" s="361"/>
      <c r="D134" s="18" t="s">
        <v>242</v>
      </c>
      <c r="E134" s="319"/>
      <c r="F134" s="311"/>
      <c r="G134" s="155"/>
      <c r="H134" s="25"/>
    </row>
    <row r="135" spans="1:11" ht="27" customHeight="1">
      <c r="A135" s="156" t="s">
        <v>243</v>
      </c>
      <c r="B135" s="157"/>
      <c r="C135" s="158"/>
      <c r="D135" s="159">
        <f>D25+D27+D29+D31+D33+D35+D37+D39+D43+D41+D45+D47+D49+D51+D55+D57+D59+D61+D63+D65+D71+D73+D75+D79+D81+D83+D85+D87+D89+D91+D101+D103+D105+D107+D109+D111+D113+D115+D117+D119+D121+D123+D125+D127+D129+D133+D53</f>
        <v>81772566</v>
      </c>
      <c r="E135" s="158"/>
      <c r="F135" s="158"/>
      <c r="G135" s="160"/>
      <c r="H135" s="53"/>
      <c r="I135" s="209"/>
      <c r="J135" s="58"/>
      <c r="K135" s="24"/>
    </row>
    <row r="136" spans="1:11" ht="39.75" hidden="1" customHeight="1">
      <c r="A136" s="401" t="s">
        <v>244</v>
      </c>
      <c r="B136" s="14" t="s">
        <v>245</v>
      </c>
      <c r="C136" s="15" t="s">
        <v>246</v>
      </c>
      <c r="D136" s="66">
        <v>0</v>
      </c>
      <c r="E136" s="312" t="s">
        <v>247</v>
      </c>
      <c r="F136" s="312" t="s">
        <v>36</v>
      </c>
      <c r="G136" s="287" t="s">
        <v>248</v>
      </c>
      <c r="H136" s="161"/>
      <c r="I136" s="208"/>
      <c r="K136" s="24"/>
    </row>
    <row r="137" spans="1:11" ht="69.75" hidden="1" customHeight="1">
      <c r="A137" s="403"/>
      <c r="B137" s="162"/>
      <c r="C137" s="59"/>
      <c r="D137" s="38" t="s">
        <v>249</v>
      </c>
      <c r="E137" s="313"/>
      <c r="F137" s="313"/>
      <c r="G137" s="288"/>
      <c r="H137" s="161"/>
      <c r="I137" s="208"/>
      <c r="K137" s="24"/>
    </row>
    <row r="138" spans="1:11" ht="39.75" hidden="1" customHeight="1">
      <c r="A138" s="163" t="s">
        <v>250</v>
      </c>
      <c r="B138" s="386" t="s">
        <v>251</v>
      </c>
      <c r="C138" s="314">
        <v>3110</v>
      </c>
      <c r="D138" s="164">
        <v>0</v>
      </c>
      <c r="E138" s="314" t="s">
        <v>252</v>
      </c>
      <c r="F138" s="314" t="s">
        <v>220</v>
      </c>
      <c r="G138" s="261" t="s">
        <v>248</v>
      </c>
      <c r="H138" s="161"/>
      <c r="I138" s="208"/>
      <c r="K138" s="24"/>
    </row>
    <row r="139" spans="1:11" ht="39.75" hidden="1" customHeight="1">
      <c r="A139" s="165"/>
      <c r="B139" s="387"/>
      <c r="C139" s="315"/>
      <c r="D139" s="166" t="s">
        <v>253</v>
      </c>
      <c r="E139" s="315"/>
      <c r="F139" s="315"/>
      <c r="G139" s="262"/>
      <c r="H139" s="161"/>
      <c r="I139" s="208"/>
      <c r="K139" s="24"/>
    </row>
    <row r="140" spans="1:11" ht="43.5" hidden="1" customHeight="1">
      <c r="A140" s="398"/>
      <c r="B140" s="386" t="s">
        <v>254</v>
      </c>
      <c r="C140" s="314">
        <v>3110</v>
      </c>
      <c r="D140" s="164">
        <v>0</v>
      </c>
      <c r="E140" s="314" t="s">
        <v>252</v>
      </c>
      <c r="F140" s="314" t="s">
        <v>101</v>
      </c>
      <c r="G140" s="263" t="s">
        <v>203</v>
      </c>
      <c r="K140" s="58"/>
    </row>
    <row r="141" spans="1:11" ht="42.75" hidden="1" customHeight="1">
      <c r="A141" s="399"/>
      <c r="B141" s="387"/>
      <c r="C141" s="315"/>
      <c r="D141" s="167" t="s">
        <v>255</v>
      </c>
      <c r="E141" s="315"/>
      <c r="F141" s="315"/>
      <c r="G141" s="263"/>
      <c r="H141" s="58"/>
    </row>
    <row r="142" spans="1:11" ht="43.5" hidden="1" customHeight="1">
      <c r="A142" s="400"/>
      <c r="B142" s="388" t="s">
        <v>256</v>
      </c>
      <c r="C142" s="168">
        <v>3110</v>
      </c>
      <c r="D142" s="169">
        <v>0</v>
      </c>
      <c r="E142" s="316" t="s">
        <v>257</v>
      </c>
      <c r="F142" s="293" t="s">
        <v>50</v>
      </c>
      <c r="G142" s="261" t="s">
        <v>248</v>
      </c>
    </row>
    <row r="143" spans="1:11" ht="63" hidden="1" customHeight="1">
      <c r="A143" s="399"/>
      <c r="B143" s="368"/>
      <c r="C143" s="168"/>
      <c r="D143" s="171" t="s">
        <v>258</v>
      </c>
      <c r="E143" s="315"/>
      <c r="F143" s="294"/>
      <c r="G143" s="262"/>
    </row>
    <row r="144" spans="1:11" ht="75.75" hidden="1" customHeight="1">
      <c r="A144" s="400"/>
      <c r="B144" s="388" t="s">
        <v>259</v>
      </c>
      <c r="C144" s="293">
        <v>3110</v>
      </c>
      <c r="D144" s="169">
        <v>0</v>
      </c>
      <c r="E144" s="170" t="s">
        <v>109</v>
      </c>
      <c r="F144" s="293" t="s">
        <v>50</v>
      </c>
      <c r="G144" s="261" t="s">
        <v>260</v>
      </c>
    </row>
    <row r="145" spans="1:11" ht="48" hidden="1" customHeight="1">
      <c r="A145" s="399"/>
      <c r="B145" s="368"/>
      <c r="C145" s="294"/>
      <c r="D145" s="171" t="s">
        <v>261</v>
      </c>
      <c r="E145" s="172"/>
      <c r="F145" s="294"/>
      <c r="G145" s="262"/>
    </row>
    <row r="146" spans="1:11" ht="27.75" hidden="1" customHeight="1">
      <c r="A146" s="173" t="s">
        <v>262</v>
      </c>
      <c r="B146" s="174"/>
      <c r="C146" s="175"/>
      <c r="D146" s="176">
        <f>D138+D140+D142+D144+D136</f>
        <v>0</v>
      </c>
      <c r="E146" s="175"/>
      <c r="F146" s="175"/>
      <c r="G146" s="177"/>
      <c r="H146" s="178"/>
      <c r="I146" s="208"/>
      <c r="J146" s="58"/>
      <c r="K146" s="210"/>
    </row>
    <row r="147" spans="1:11" ht="60" hidden="1" customHeight="1">
      <c r="A147" s="401" t="s">
        <v>263</v>
      </c>
      <c r="B147" s="365" t="s">
        <v>264</v>
      </c>
      <c r="C147" s="289">
        <v>3122</v>
      </c>
      <c r="D147" s="179">
        <v>6899700</v>
      </c>
      <c r="E147" s="289" t="s">
        <v>265</v>
      </c>
      <c r="F147" s="289" t="s">
        <v>20</v>
      </c>
      <c r="G147" s="264" t="s">
        <v>266</v>
      </c>
      <c r="H147" s="180"/>
      <c r="I147" s="208"/>
      <c r="K147" s="58"/>
    </row>
    <row r="148" spans="1:11" ht="119.25" hidden="1" customHeight="1">
      <c r="A148" s="402"/>
      <c r="B148" s="366"/>
      <c r="C148" s="290"/>
      <c r="D148" s="181" t="s">
        <v>267</v>
      </c>
      <c r="E148" s="290"/>
      <c r="F148" s="290"/>
      <c r="G148" s="265"/>
      <c r="H148" s="182"/>
      <c r="I148" s="208"/>
      <c r="K148" s="58"/>
    </row>
    <row r="149" spans="1:11" ht="42" hidden="1" customHeight="1">
      <c r="A149" s="401" t="s">
        <v>268</v>
      </c>
      <c r="B149" s="365" t="s">
        <v>269</v>
      </c>
      <c r="C149" s="289">
        <v>3122</v>
      </c>
      <c r="D149" s="183">
        <v>53047500</v>
      </c>
      <c r="E149" s="289" t="s">
        <v>270</v>
      </c>
      <c r="F149" s="295" t="s">
        <v>20</v>
      </c>
      <c r="G149" s="264" t="s">
        <v>271</v>
      </c>
      <c r="H149" s="182"/>
      <c r="I149" s="208"/>
      <c r="K149" s="58"/>
    </row>
    <row r="150" spans="1:11" ht="129.75" hidden="1" customHeight="1">
      <c r="A150" s="403"/>
      <c r="B150" s="366"/>
      <c r="C150" s="290"/>
      <c r="D150" s="181" t="s">
        <v>272</v>
      </c>
      <c r="E150" s="290"/>
      <c r="F150" s="296"/>
      <c r="G150" s="265"/>
      <c r="H150" s="182"/>
      <c r="I150" s="208"/>
      <c r="K150" s="58"/>
    </row>
    <row r="151" spans="1:11" ht="35.25" hidden="1" customHeight="1">
      <c r="A151" s="184" t="s">
        <v>273</v>
      </c>
      <c r="B151" s="185"/>
      <c r="C151" s="186"/>
      <c r="D151" s="187">
        <f>D149</f>
        <v>53047500</v>
      </c>
      <c r="E151" s="188">
        <v>6899700</v>
      </c>
      <c r="F151" s="186" t="s">
        <v>274</v>
      </c>
      <c r="G151" s="189"/>
      <c r="H151" s="180"/>
      <c r="I151" s="208"/>
      <c r="K151" s="58"/>
    </row>
    <row r="152" spans="1:11" ht="35.25" hidden="1" customHeight="1">
      <c r="A152" s="404" t="s">
        <v>275</v>
      </c>
      <c r="B152" s="369" t="s">
        <v>276</v>
      </c>
      <c r="C152" s="349">
        <v>3142</v>
      </c>
      <c r="D152" s="190">
        <v>23696510</v>
      </c>
      <c r="E152" s="289" t="s">
        <v>277</v>
      </c>
      <c r="F152" s="295" t="s">
        <v>20</v>
      </c>
      <c r="G152" s="264" t="s">
        <v>278</v>
      </c>
      <c r="H152" s="180"/>
      <c r="I152" s="208"/>
      <c r="K152" s="58"/>
    </row>
    <row r="153" spans="1:11" ht="135" hidden="1" customHeight="1">
      <c r="A153" s="405"/>
      <c r="B153" s="370"/>
      <c r="C153" s="350"/>
      <c r="D153" s="181" t="s">
        <v>279</v>
      </c>
      <c r="E153" s="290"/>
      <c r="F153" s="296"/>
      <c r="G153" s="265"/>
      <c r="H153" s="180"/>
      <c r="I153" s="208"/>
      <c r="K153" s="58"/>
    </row>
    <row r="154" spans="1:11" ht="35.25" hidden="1" customHeight="1">
      <c r="A154" s="191" t="s">
        <v>280</v>
      </c>
      <c r="B154" s="185"/>
      <c r="C154" s="186"/>
      <c r="D154" s="187">
        <f>D152</f>
        <v>23696510</v>
      </c>
      <c r="E154" s="186"/>
      <c r="F154" s="186"/>
      <c r="G154" s="186"/>
      <c r="H154" s="180"/>
      <c r="I154" s="208"/>
      <c r="K154" s="58"/>
    </row>
    <row r="155" spans="1:11" ht="38.25" customHeight="1">
      <c r="A155" s="454"/>
      <c r="B155" s="455"/>
      <c r="C155" s="455"/>
      <c r="D155" s="455"/>
      <c r="E155" s="455"/>
      <c r="F155" s="455"/>
      <c r="G155" s="456"/>
    </row>
    <row r="156" spans="1:11" ht="27" customHeight="1">
      <c r="A156" s="406"/>
      <c r="B156" s="193"/>
      <c r="C156" s="194"/>
      <c r="D156" s="409"/>
      <c r="E156" s="409"/>
      <c r="F156" s="409"/>
      <c r="G156" s="410"/>
    </row>
    <row r="157" spans="1:11" ht="25.5" customHeight="1">
      <c r="A157" s="406"/>
      <c r="B157" s="193"/>
      <c r="C157" s="195"/>
      <c r="D157" s="407"/>
      <c r="E157" s="407"/>
      <c r="F157" s="407"/>
      <c r="G157" s="408"/>
    </row>
    <row r="158" spans="1:11" ht="15.75">
      <c r="A158" s="198"/>
      <c r="B158" s="199"/>
      <c r="C158" s="193"/>
      <c r="D158" s="199"/>
      <c r="E158" s="200"/>
      <c r="F158" s="200"/>
      <c r="G158" s="201"/>
    </row>
    <row r="159" spans="1:11" ht="30" hidden="1" customHeight="1">
      <c r="A159" s="406"/>
      <c r="B159" s="193"/>
      <c r="C159" s="194"/>
      <c r="D159" s="409"/>
      <c r="E159" s="409"/>
      <c r="F159" s="409"/>
      <c r="G159" s="410"/>
    </row>
    <row r="160" spans="1:11" ht="12.75" hidden="1" customHeight="1">
      <c r="A160" s="406"/>
      <c r="B160" s="193"/>
      <c r="C160" s="195"/>
      <c r="D160" s="407"/>
      <c r="E160" s="407"/>
      <c r="F160" s="407"/>
      <c r="G160" s="408"/>
    </row>
    <row r="161" spans="1:11" ht="12.75" hidden="1" customHeight="1">
      <c r="A161" s="192"/>
      <c r="B161" s="193"/>
      <c r="C161" s="195"/>
      <c r="D161" s="196"/>
      <c r="E161" s="196"/>
      <c r="F161" s="196"/>
      <c r="G161" s="197"/>
    </row>
    <row r="162" spans="1:11" ht="21.75" hidden="1" customHeight="1">
      <c r="A162" s="406"/>
      <c r="B162" s="193"/>
      <c r="C162" s="194"/>
      <c r="D162" s="409"/>
      <c r="E162" s="409"/>
      <c r="F162" s="409"/>
      <c r="G162" s="410"/>
      <c r="H162" s="25"/>
    </row>
    <row r="163" spans="1:11" ht="12.75" customHeight="1">
      <c r="A163" s="406"/>
      <c r="B163" s="193"/>
      <c r="C163" s="195"/>
      <c r="D163" s="407"/>
      <c r="E163" s="407"/>
      <c r="F163" s="407"/>
      <c r="G163" s="408"/>
    </row>
    <row r="164" spans="1:11" ht="12.75" customHeight="1">
      <c r="A164" s="202"/>
      <c r="B164" s="203"/>
      <c r="C164" s="204"/>
      <c r="D164" s="205"/>
      <c r="E164" s="205"/>
      <c r="F164" s="205"/>
      <c r="G164" s="206"/>
    </row>
    <row r="165" spans="1:11" ht="23.25">
      <c r="D165" s="207"/>
      <c r="H165" s="208"/>
      <c r="K165" s="211"/>
    </row>
  </sheetData>
  <mergeCells count="329">
    <mergeCell ref="A131:A132"/>
    <mergeCell ref="A1:G1"/>
    <mergeCell ref="A2:F2"/>
    <mergeCell ref="A3:G3"/>
    <mergeCell ref="B4:E4"/>
    <mergeCell ref="A5:G5"/>
    <mergeCell ref="A155:G15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3:A134"/>
    <mergeCell ref="A136:A137"/>
    <mergeCell ref="D156:G156"/>
    <mergeCell ref="D157:G157"/>
    <mergeCell ref="D159:G159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D160:G160"/>
    <mergeCell ref="D162:G162"/>
    <mergeCell ref="D163:G163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40:A141"/>
    <mergeCell ref="A142:A143"/>
    <mergeCell ref="A144:A145"/>
    <mergeCell ref="A147:A148"/>
    <mergeCell ref="A149:A150"/>
    <mergeCell ref="A152:A153"/>
    <mergeCell ref="A156:A157"/>
    <mergeCell ref="A159:A160"/>
    <mergeCell ref="A162:A163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8:B139"/>
    <mergeCell ref="B140:B141"/>
    <mergeCell ref="B142:B143"/>
    <mergeCell ref="B144:B145"/>
    <mergeCell ref="B147:B148"/>
    <mergeCell ref="B131:B132"/>
    <mergeCell ref="B149:B150"/>
    <mergeCell ref="B152:B153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C125:C126"/>
    <mergeCell ref="C127:C128"/>
    <mergeCell ref="C129:C130"/>
    <mergeCell ref="C133:C134"/>
    <mergeCell ref="C138:C139"/>
    <mergeCell ref="C140:C141"/>
    <mergeCell ref="C144:C145"/>
    <mergeCell ref="C147:C148"/>
    <mergeCell ref="C149:C150"/>
    <mergeCell ref="C131:C132"/>
    <mergeCell ref="C152:C153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3:E134"/>
    <mergeCell ref="E136:E137"/>
    <mergeCell ref="E138:E139"/>
    <mergeCell ref="E140:E141"/>
    <mergeCell ref="E142:E143"/>
    <mergeCell ref="E147:E148"/>
    <mergeCell ref="E131:E132"/>
    <mergeCell ref="E149:E150"/>
    <mergeCell ref="E152:E153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133:F134"/>
    <mergeCell ref="F136:F137"/>
    <mergeCell ref="F138:F139"/>
    <mergeCell ref="F131:F132"/>
    <mergeCell ref="F140:F141"/>
    <mergeCell ref="F142:F143"/>
    <mergeCell ref="F144:F145"/>
    <mergeCell ref="F147:F148"/>
    <mergeCell ref="F149:F150"/>
    <mergeCell ref="F152:F153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36:G137"/>
    <mergeCell ref="G138:G139"/>
    <mergeCell ref="G140:G141"/>
    <mergeCell ref="G142:G143"/>
    <mergeCell ref="G144:G145"/>
    <mergeCell ref="G147:G148"/>
    <mergeCell ref="G149:G150"/>
    <mergeCell ref="G152:G153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2025-03-14T09:10:33Z</cp:lastPrinted>
  <dcterms:created xsi:type="dcterms:W3CDTF">2016-01-19T07:58:00Z</dcterms:created>
  <dcterms:modified xsi:type="dcterms:W3CDTF">2025-04-02T08:01:19Z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