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6" l="1"/>
  <c r="D12" i="6" l="1"/>
  <c r="D8" i="6"/>
  <c r="D10" i="6"/>
  <c r="D137" i="6" l="1"/>
  <c r="D131" i="6"/>
  <c r="D156" i="6" l="1"/>
  <c r="D153" i="6"/>
  <c r="D148" i="6"/>
  <c r="D119" i="6"/>
  <c r="D105" i="6"/>
  <c r="D91" i="6"/>
  <c r="D81" i="6"/>
  <c r="D79" i="6"/>
  <c r="D67" i="6"/>
  <c r="D53" i="6"/>
  <c r="D51" i="6"/>
  <c r="D45" i="6"/>
  <c r="D43" i="6"/>
  <c r="D41" i="6"/>
  <c r="D37" i="6"/>
  <c r="D31" i="6"/>
  <c r="D27" i="6"/>
</calcChain>
</file>

<file path=xl/sharedStrings.xml><?xml version="1.0" encoding="utf-8"?>
<sst xmlns="http://schemas.openxmlformats.org/spreadsheetml/2006/main" count="455" uniqueCount="305">
  <si>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</si>
  <si>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</si>
  <si>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</si>
  <si>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</si>
  <si>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</si>
  <si>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</si>
  <si>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</si>
  <si>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</si>
  <si>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</si>
  <si>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</si>
  <si>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</si>
  <si>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</si>
  <si>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</si>
  <si>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</si>
  <si>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</si>
  <si>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</si>
  <si>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</si>
  <si>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</si>
  <si>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</si>
  <si>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</si>
  <si>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</si>
  <si>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</si>
  <si>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</si>
  <si>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</si>
  <si>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</si>
  <si>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</si>
  <si>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</si>
  <si>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</si>
  <si>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</si>
  <si>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</si>
  <si>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family val="1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</si>
  <si>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</si>
  <si>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</si>
  <si>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</si>
  <si>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family val="1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</si>
  <si>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</si>
  <si>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</si>
  <si>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</si>
  <si>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</si>
  <si>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</si>
  <si>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</si>
  <si>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</si>
  <si>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</si>
  <si>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</si>
  <si>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</si>
  <si>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</si>
  <si>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</si>
  <si>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</si>
  <si>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</si>
  <si>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</si>
  <si>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</si>
  <si>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</si>
  <si>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</si>
  <si>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</si>
  <si>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</si>
  <si>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</si>
  <si>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</si>
  <si>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</si>
  <si>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</si>
  <si>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</si>
  <si>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</si>
  <si>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</si>
  <si>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</si>
  <si>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</si>
  <si>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</si>
  <si>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</si>
  <si>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</si>
  <si>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</si>
  <si>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</si>
  <si>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</si>
  <si>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</si>
  <si>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</si>
  <si>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</si>
  <si>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</si>
  <si>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</si>
  <si>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</si>
  <si>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</si>
  <si>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</si>
  <si>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</si>
  <si>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</si>
  <si>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</si>
  <si>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</si>
  <si>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</si>
  <si>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</si>
  <si>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</si>
  <si>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</si>
  <si>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</si>
  <si>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</si>
  <si>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</si>
  <si>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</si>
  <si>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</si>
  <si>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</si>
  <si>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</si>
  <si>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</si>
  <si>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</si>
  <si>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</si>
  <si>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</si>
  <si>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</si>
  <si>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</si>
  <si>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</si>
  <si>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</si>
  <si>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</si>
  <si>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</si>
  <si>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</si>
  <si>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</si>
  <si>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</si>
  <si>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</si>
  <si>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</si>
  <si>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</si>
  <si>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</si>
  <si>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</si>
  <si>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</si>
  <si>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</si>
  <si>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</si>
  <si>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</si>
  <si>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</si>
  <si>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</si>
  <si>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</si>
  <si>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</si>
  <si>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</si>
  <si>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</si>
  <si>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</si>
  <si>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</si>
  <si>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</si>
  <si>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</si>
  <si>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</si>
  <si>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</si>
  <si>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</si>
  <si>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</si>
  <si>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</si>
  <si>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</si>
  <si>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</si>
  <si>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</si>
  <si>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</si>
  <si>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</si>
  <si>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</si>
  <si>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</si>
  <si>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</si>
  <si>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</si>
  <si>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</si>
  <si>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один мільйон п'ятсот тисяч гривень 00 коп.)                            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</si>
  <si>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</si>
  <si>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</si>
  <si>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</si>
  <si>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</si>
  <si>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</si>
  <si>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</si>
  <si>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</si>
  <si>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</si>
  <si>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</si>
  <si>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</si>
  <si>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</si>
  <si>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</si>
  <si>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</si>
  <si>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</si>
  <si>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</si>
  <si>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</si>
  <si>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(три мільйона  гривень 00коп)                     </t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</si>
  <si>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</si>
  <si>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</si>
  <si>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</si>
  <si>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</si>
  <si>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</si>
  <si>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</si>
  <si>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</si>
  <si>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</si>
  <si>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</si>
  <si>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</si>
  <si>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</si>
  <si>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</si>
  <si>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</si>
  <si>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</si>
  <si>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</si>
  <si>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</si>
  <si>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 xml:space="preserve">грн. (шість мільйонів триста сорок шість тисяч вісімсот гривень 00 коп.)                            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</si>
  <si>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</si>
  <si>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</si>
  <si>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</si>
  <si>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</si>
  <si>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</si>
  <si>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</si>
  <si>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</si>
  <si>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</si>
  <si>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</si>
  <si>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</si>
  <si>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</si>
  <si>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</si>
  <si>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</si>
  <si>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</si>
  <si>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</si>
  <si>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</si>
  <si>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</si>
  <si>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t>Технічна підтримка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(Технічна підтримка міжмережевих екранів))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</si>
  <si>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</si>
  <si>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</si>
  <si>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</si>
  <si>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</si>
  <si>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</si>
  <si>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</si>
  <si>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</si>
  <si>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</si>
  <si>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</si>
  <si>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</si>
  <si>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</si>
  <si>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</si>
  <si>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</si>
  <si>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</si>
  <si>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</si>
  <si>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</si>
  <si>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</si>
  <si>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</si>
  <si>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</si>
  <si>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 xml:space="preserve">грн. (шість мільйонів сімдесят чотири тисячі  гривень 00 коп.)                            </t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</si>
  <si>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</si>
  <si>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</si>
  <si>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</si>
  <si>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</si>
  <si>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</si>
  <si>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</si>
  <si>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</si>
  <si>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</si>
  <si>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</si>
  <si>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</si>
  <si>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</si>
  <si>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</si>
  <si>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</si>
  <si>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</si>
  <si>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</si>
  <si>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</si>
  <si>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</si>
  <si>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</si>
  <si>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</si>
  <si>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</si>
  <si>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</si>
  <si>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</si>
  <si>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</si>
  <si>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</si>
  <si>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</si>
  <si>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</si>
  <si>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</si>
  <si>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</si>
  <si>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</si>
  <si>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</si>
  <si>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</si>
  <si>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</si>
  <si>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</si>
  <si>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</si>
  <si>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</si>
  <si>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</si>
  <si>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</si>
  <si>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</si>
  <si>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</si>
  <si>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</si>
  <si>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</si>
  <si>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</si>
  <si>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</si>
  <si>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</si>
  <si>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</si>
  <si>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</si>
  <si>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</si>
  <si>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</si>
  <si>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</si>
  <si>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</si>
  <si>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</si>
  <si>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</si>
  <si>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</si>
  <si>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</si>
  <si>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</si>
  <si>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</si>
  <si>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</si>
  <si>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</si>
  <si>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</si>
  <si>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</si>
  <si>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</si>
  <si>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</si>
  <si>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</si>
  <si>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</si>
  <si>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</si>
  <si>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</si>
  <si>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</si>
  <si>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(сім  мільйонів  шістсот шість  тисяч шістсот п'ядесят п'ять гривень 80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</si>
  <si>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</si>
  <si>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</si>
  <si>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</si>
  <si>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</si>
  <si>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</si>
  <si>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</si>
  <si>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</si>
  <si>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</si>
  <si>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</si>
  <si>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</si>
  <si>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</si>
  <si>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</si>
  <si>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</si>
  <si>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</si>
  <si>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</si>
  <si>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 xml:space="preserve">грн. (двісті тридцять дві тисячі двісті вісімдесят гривень 00 коп.)                             </t>
  </si>
  <si>
    <t>загальний фонд КПКВ 3506010 (службова записка №22/22-02-03/4694 від24.04.2025)</t>
  </si>
  <si>
    <t xml:space="preserve">грн. (два мільйони двісті дев'ять тисяч  гривень 00 коп.)                            </t>
  </si>
  <si>
    <t xml:space="preserve">грн. (двадцять одна тисяча вісімсот двадціть гривні 00 коп.)                        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</si>
  <si>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</si>
  <si>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</si>
  <si>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</si>
  <si>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14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</si>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</sst>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1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9">
    <xf numFmtId="0" fontId="0" fillId="0" borderId="0" xfId="0"/>
    <xf numFmtId="0" fontId="0" fillId="2" borderId="0" xfId="0" applyFill="1"/>
    <xf numFmtId="0" fontId="6" fillId="0" borderId="0" xfId="0" applyFont="1"/>
    <xf numFmtId="0" fontId="0" fillId="0" borderId="0" xfId="0" applyFill="1"/>
    <xf numFmtId="0" fontId="10" fillId="3" borderId="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2" fillId="0" borderId="0" xfId="0" applyFont="1"/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top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" fontId="16" fillId="2" borderId="11" xfId="0" applyNumberFormat="1" applyFont="1" applyFill="1" applyBorder="1" applyAlignment="1">
      <alignment horizontal="center" vertical="top" wrapText="1"/>
    </xf>
    <xf numFmtId="0" fontId="17" fillId="2" borderId="11" xfId="0" applyFont="1" applyFill="1" applyBorder="1" applyAlignment="1">
      <alignment horizontal="center" vertical="top" wrapText="1"/>
    </xf>
    <xf numFmtId="4" fontId="19" fillId="2" borderId="11" xfId="0" applyNumberFormat="1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top" wrapText="1"/>
    </xf>
    <xf numFmtId="0" fontId="21" fillId="2" borderId="11" xfId="0" applyFont="1" applyFill="1" applyBorder="1" applyAlignment="1">
      <alignment horizontal="center" vertical="top" wrapText="1"/>
    </xf>
    <xf numFmtId="4" fontId="16" fillId="2" borderId="18" xfId="0" applyNumberFormat="1" applyFont="1" applyFill="1" applyBorder="1" applyAlignment="1">
      <alignment horizontal="center" vertical="top" wrapText="1"/>
    </xf>
    <xf numFmtId="4" fontId="22" fillId="0" borderId="0" xfId="0" applyNumberFormat="1" applyFont="1"/>
    <xf numFmtId="0" fontId="22" fillId="0" borderId="0" xfId="0" applyFont="1"/>
    <xf numFmtId="0" fontId="11" fillId="5" borderId="10" xfId="0" applyFont="1" applyFill="1" applyBorder="1" applyAlignment="1">
      <alignment horizontal="left" vertical="top" wrapText="1"/>
    </xf>
    <xf numFmtId="49" fontId="15" fillId="5" borderId="10" xfId="0" applyNumberFormat="1" applyFont="1" applyFill="1" applyBorder="1" applyAlignment="1">
      <alignment horizontal="center" vertical="center" wrapText="1"/>
    </xf>
    <xf numFmtId="4" fontId="16" fillId="5" borderId="23" xfId="0" applyNumberFormat="1" applyFont="1" applyFill="1" applyBorder="1" applyAlignment="1">
      <alignment horizontal="center" vertical="top" wrapText="1"/>
    </xf>
    <xf numFmtId="49" fontId="13" fillId="5" borderId="12" xfId="0" applyNumberFormat="1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top" wrapText="1"/>
    </xf>
    <xf numFmtId="49" fontId="23" fillId="5" borderId="13" xfId="0" applyNumberFormat="1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top" wrapText="1"/>
    </xf>
    <xf numFmtId="49" fontId="13" fillId="5" borderId="14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top" wrapText="1"/>
    </xf>
    <xf numFmtId="4" fontId="16" fillId="0" borderId="23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vertical="top" wrapText="1"/>
    </xf>
    <xf numFmtId="0" fontId="17" fillId="0" borderId="24" xfId="0" applyFont="1" applyFill="1" applyBorder="1" applyAlignment="1">
      <alignment horizontal="center" vertical="top" wrapText="1"/>
    </xf>
    <xf numFmtId="4" fontId="16" fillId="7" borderId="23" xfId="0" applyNumberFormat="1" applyFont="1" applyFill="1" applyBorder="1" applyAlignment="1">
      <alignment horizontal="center" vertical="top" wrapText="1"/>
    </xf>
    <xf numFmtId="0" fontId="17" fillId="7" borderId="24" xfId="0" applyFont="1" applyFill="1" applyBorder="1" applyAlignment="1">
      <alignment horizontal="center" vertical="top" wrapText="1"/>
    </xf>
    <xf numFmtId="0" fontId="13" fillId="7" borderId="16" xfId="0" applyFont="1" applyFill="1" applyBorder="1" applyAlignment="1">
      <alignment vertical="top" wrapText="1"/>
    </xf>
    <xf numFmtId="4" fontId="24" fillId="7" borderId="23" xfId="0" applyNumberFormat="1" applyFont="1" applyFill="1" applyBorder="1" applyAlignment="1">
      <alignment horizontal="center" vertical="top" wrapText="1"/>
    </xf>
    <xf numFmtId="0" fontId="13" fillId="7" borderId="20" xfId="0" applyFont="1" applyFill="1" applyBorder="1" applyAlignment="1">
      <alignment vertical="top" wrapText="1"/>
    </xf>
    <xf numFmtId="0" fontId="11" fillId="7" borderId="30" xfId="0" applyFont="1" applyFill="1" applyBorder="1" applyAlignment="1">
      <alignment horizontal="left" vertical="top" wrapText="1"/>
    </xf>
    <xf numFmtId="0" fontId="18" fillId="7" borderId="13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top" wrapText="1"/>
    </xf>
    <xf numFmtId="0" fontId="11" fillId="8" borderId="31" xfId="0" applyFont="1" applyFill="1" applyBorder="1" applyAlignment="1">
      <alignment vertical="center" wrapText="1"/>
    </xf>
    <xf numFmtId="0" fontId="11" fillId="8" borderId="32" xfId="0" applyFont="1" applyFill="1" applyBorder="1" applyAlignment="1">
      <alignment vertical="center" wrapText="1"/>
    </xf>
    <xf numFmtId="0" fontId="25" fillId="8" borderId="33" xfId="0" applyFont="1" applyFill="1" applyBorder="1" applyAlignment="1">
      <alignment vertical="top" wrapText="1"/>
    </xf>
    <xf numFmtId="4" fontId="8" fillId="8" borderId="32" xfId="0" applyNumberFormat="1" applyFont="1" applyFill="1" applyBorder="1" applyAlignment="1">
      <alignment horizontal="center" vertical="center" wrapText="1"/>
    </xf>
    <xf numFmtId="0" fontId="25" fillId="8" borderId="32" xfId="0" applyFont="1" applyFill="1" applyBorder="1" applyAlignment="1">
      <alignment vertical="top" wrapText="1"/>
    </xf>
    <xf numFmtId="0" fontId="25" fillId="8" borderId="34" xfId="0" applyFont="1" applyFill="1" applyBorder="1" applyAlignment="1">
      <alignment vertical="top" wrapText="1"/>
    </xf>
    <xf numFmtId="4" fontId="26" fillId="0" borderId="0" xfId="0" applyNumberFormat="1" applyFont="1"/>
    <xf numFmtId="0" fontId="11" fillId="2" borderId="17" xfId="0" applyFont="1" applyFill="1" applyBorder="1" applyAlignment="1">
      <alignment vertical="top" wrapText="1"/>
    </xf>
    <xf numFmtId="4" fontId="19" fillId="2" borderId="18" xfId="0" applyNumberFormat="1" applyFont="1" applyFill="1" applyBorder="1" applyAlignment="1">
      <alignment horizontal="center" vertical="top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49" fontId="23" fillId="2" borderId="13" xfId="0" applyNumberFormat="1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vertical="top" wrapText="1"/>
    </xf>
    <xf numFmtId="4" fontId="16" fillId="9" borderId="23" xfId="0" applyNumberFormat="1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vertical="top" wrapText="1"/>
    </xf>
    <xf numFmtId="0" fontId="11" fillId="2" borderId="10" xfId="0" applyFont="1" applyFill="1" applyBorder="1" applyAlignment="1">
      <alignment vertical="top" wrapText="1"/>
    </xf>
    <xf numFmtId="4" fontId="16" fillId="2" borderId="23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top" wrapText="1"/>
    </xf>
    <xf numFmtId="4" fontId="24" fillId="2" borderId="11" xfId="0" applyNumberFormat="1" applyFont="1" applyFill="1" applyBorder="1" applyAlignment="1">
      <alignment horizontal="center" vertical="top" wrapText="1"/>
    </xf>
    <xf numFmtId="0" fontId="17" fillId="2" borderId="37" xfId="0" applyFont="1" applyFill="1" applyBorder="1" applyAlignment="1">
      <alignment horizontal="center" vertical="top" wrapText="1"/>
    </xf>
    <xf numFmtId="0" fontId="11" fillId="7" borderId="17" xfId="0" applyFont="1" applyFill="1" applyBorder="1" applyAlignment="1">
      <alignment vertical="top" wrapText="1"/>
    </xf>
    <xf numFmtId="0" fontId="29" fillId="7" borderId="17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vertical="top" wrapText="1"/>
    </xf>
    <xf numFmtId="0" fontId="29" fillId="7" borderId="13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top" wrapText="1"/>
    </xf>
    <xf numFmtId="0" fontId="29" fillId="7" borderId="10" xfId="0" applyFont="1" applyFill="1" applyBorder="1" applyAlignment="1">
      <alignment horizontal="center" vertical="center" wrapText="1"/>
    </xf>
    <xf numFmtId="4" fontId="19" fillId="7" borderId="13" xfId="0" applyNumberFormat="1" applyFont="1" applyFill="1" applyBorder="1" applyAlignment="1">
      <alignment horizontal="center" vertical="top" wrapText="1"/>
    </xf>
    <xf numFmtId="0" fontId="29" fillId="2" borderId="17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top" wrapText="1"/>
    </xf>
    <xf numFmtId="0" fontId="29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top" wrapText="1"/>
    </xf>
    <xf numFmtId="0" fontId="29" fillId="2" borderId="10" xfId="0" applyFont="1" applyFill="1" applyBorder="1" applyAlignment="1">
      <alignment horizontal="center" vertical="center" wrapText="1"/>
    </xf>
    <xf numFmtId="4" fontId="16" fillId="2" borderId="23" xfId="0" applyNumberFormat="1" applyFont="1" applyFill="1" applyBorder="1" applyAlignment="1">
      <alignment horizontal="center" vertical="top" wrapText="1"/>
    </xf>
    <xf numFmtId="0" fontId="13" fillId="2" borderId="38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vertical="center" wrapText="1"/>
    </xf>
    <xf numFmtId="0" fontId="20" fillId="4" borderId="10" xfId="0" applyFont="1" applyFill="1" applyBorder="1" applyAlignment="1">
      <alignment vertical="top" wrapText="1"/>
    </xf>
    <xf numFmtId="0" fontId="18" fillId="4" borderId="10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vertical="top" wrapText="1"/>
    </xf>
    <xf numFmtId="0" fontId="18" fillId="4" borderId="13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top" wrapText="1"/>
    </xf>
    <xf numFmtId="0" fontId="11" fillId="4" borderId="10" xfId="0" applyFont="1" applyFill="1" applyBorder="1" applyAlignment="1">
      <alignment vertical="top" wrapText="1"/>
    </xf>
    <xf numFmtId="4" fontId="19" fillId="0" borderId="23" xfId="0" applyNumberFormat="1" applyFont="1" applyFill="1" applyBorder="1" applyAlignment="1">
      <alignment horizontal="center" vertical="top" wrapText="1"/>
    </xf>
    <xf numFmtId="0" fontId="17" fillId="0" borderId="23" xfId="0" applyFont="1" applyFill="1" applyBorder="1" applyAlignment="1">
      <alignment horizontal="center" vertical="top" wrapText="1"/>
    </xf>
    <xf numFmtId="4" fontId="19" fillId="2" borderId="11" xfId="0" applyNumberFormat="1" applyFont="1" applyFill="1" applyBorder="1" applyAlignment="1">
      <alignment horizontal="center" vertical="justify" wrapText="1"/>
    </xf>
    <xf numFmtId="0" fontId="31" fillId="2" borderId="30" xfId="0" applyFont="1" applyFill="1" applyBorder="1" applyAlignment="1">
      <alignment horizontal="left" vertical="top" wrapText="1"/>
    </xf>
    <xf numFmtId="0" fontId="20" fillId="2" borderId="10" xfId="0" applyFont="1" applyFill="1" applyBorder="1" applyAlignment="1">
      <alignment vertical="top" wrapText="1"/>
    </xf>
    <xf numFmtId="0" fontId="33" fillId="2" borderId="0" xfId="0" applyFont="1" applyFill="1" applyAlignment="1">
      <alignment wrapText="1"/>
    </xf>
    <xf numFmtId="0" fontId="18" fillId="2" borderId="17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left" vertical="top" wrapText="1"/>
    </xf>
    <xf numFmtId="4" fontId="34" fillId="0" borderId="0" xfId="0" applyNumberFormat="1" applyFont="1"/>
    <xf numFmtId="4" fontId="35" fillId="0" borderId="0" xfId="0" applyNumberFormat="1" applyFont="1"/>
    <xf numFmtId="4" fontId="36" fillId="0" borderId="0" xfId="0" applyNumberFormat="1" applyFont="1"/>
    <xf numFmtId="0" fontId="37" fillId="0" borderId="0" xfId="0" applyFont="1"/>
    <xf numFmtId="4" fontId="0" fillId="2" borderId="0" xfId="0" applyNumberFormat="1" applyFill="1"/>
    <xf numFmtId="0" fontId="18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49" fontId="13" fillId="2" borderId="12" xfId="0" applyNumberFormat="1" applyFont="1" applyFill="1" applyBorder="1" applyAlignment="1">
      <alignment horizontal="left" vertical="center" wrapText="1"/>
    </xf>
    <xf numFmtId="49" fontId="13" fillId="2" borderId="14" xfId="0" applyNumberFormat="1" applyFont="1" applyFill="1" applyBorder="1" applyAlignment="1">
      <alignment vertical="center" wrapText="1"/>
    </xf>
    <xf numFmtId="49" fontId="39" fillId="2" borderId="14" xfId="0" applyNumberFormat="1" applyFont="1" applyFill="1" applyBorder="1" applyAlignment="1">
      <alignment vertical="center" wrapText="1"/>
    </xf>
    <xf numFmtId="49" fontId="18" fillId="2" borderId="17" xfId="0" applyNumberFormat="1" applyFont="1" applyFill="1" applyBorder="1" applyAlignment="1">
      <alignment horizontal="center" vertical="center" wrapText="1"/>
    </xf>
    <xf numFmtId="49" fontId="13" fillId="2" borderId="12" xfId="0" applyNumberFormat="1" applyFont="1" applyFill="1" applyBorder="1" applyAlignment="1">
      <alignment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center" wrapText="1"/>
    </xf>
    <xf numFmtId="49" fontId="38" fillId="2" borderId="14" xfId="0" applyNumberFormat="1" applyFont="1" applyFill="1" applyBorder="1" applyAlignment="1">
      <alignment vertical="center" wrapText="1"/>
    </xf>
    <xf numFmtId="0" fontId="13" fillId="2" borderId="16" xfId="0" applyFont="1" applyFill="1" applyBorder="1" applyAlignment="1">
      <alignment horizontal="left" vertical="top" wrapText="1"/>
    </xf>
    <xf numFmtId="0" fontId="29" fillId="4" borderId="17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>
      <alignment vertical="center" wrapText="1"/>
    </xf>
    <xf numFmtId="0" fontId="11" fillId="4" borderId="17" xfId="0" applyFont="1" applyFill="1" applyBorder="1" applyAlignment="1">
      <alignment vertical="top" wrapText="1"/>
    </xf>
    <xf numFmtId="0" fontId="11" fillId="4" borderId="17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vertical="center" wrapText="1"/>
    </xf>
    <xf numFmtId="49" fontId="11" fillId="0" borderId="19" xfId="0" applyNumberFormat="1" applyFont="1" applyBorder="1" applyAlignment="1">
      <alignment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vertical="top" wrapText="1"/>
    </xf>
    <xf numFmtId="0" fontId="17" fillId="2" borderId="24" xfId="0" applyFont="1" applyFill="1" applyBorder="1" applyAlignment="1">
      <alignment horizontal="center" vertical="top" wrapText="1"/>
    </xf>
    <xf numFmtId="4" fontId="24" fillId="2" borderId="23" xfId="0" applyNumberFormat="1" applyFont="1" applyFill="1" applyBorder="1" applyAlignment="1">
      <alignment horizontal="center" vertical="top" wrapText="1"/>
    </xf>
    <xf numFmtId="0" fontId="14" fillId="2" borderId="17" xfId="0" applyFont="1" applyFill="1" applyBorder="1" applyAlignment="1">
      <alignment vertical="top" wrapText="1"/>
    </xf>
    <xf numFmtId="0" fontId="29" fillId="4" borderId="17" xfId="0" applyFont="1" applyFill="1" applyBorder="1" applyAlignment="1">
      <alignment vertical="center" wrapText="1"/>
    </xf>
    <xf numFmtId="0" fontId="14" fillId="2" borderId="23" xfId="0" applyFont="1" applyFill="1" applyBorder="1" applyAlignment="1">
      <alignment horizontal="center" vertical="top" wrapText="1"/>
    </xf>
    <xf numFmtId="4" fontId="24" fillId="0" borderId="11" xfId="0" applyNumberFormat="1" applyFont="1" applyFill="1" applyBorder="1" applyAlignment="1">
      <alignment horizontal="center" vertical="top" wrapText="1"/>
    </xf>
    <xf numFmtId="0" fontId="14" fillId="2" borderId="16" xfId="0" applyFont="1" applyFill="1" applyBorder="1" applyAlignment="1">
      <alignment horizontal="left" vertical="top" wrapText="1"/>
    </xf>
    <xf numFmtId="4" fontId="16" fillId="2" borderId="11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41" fillId="2" borderId="16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left" vertical="top" wrapText="1"/>
    </xf>
    <xf numFmtId="0" fontId="31" fillId="2" borderId="16" xfId="0" applyFont="1" applyFill="1" applyBorder="1" applyAlignment="1">
      <alignment horizontal="left" vertical="top" wrapText="1"/>
    </xf>
    <xf numFmtId="0" fontId="15" fillId="2" borderId="11" xfId="0" applyFont="1" applyFill="1" applyBorder="1" applyAlignment="1">
      <alignment horizontal="center" vertical="top" wrapText="1"/>
    </xf>
    <xf numFmtId="0" fontId="18" fillId="0" borderId="17" xfId="0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top" wrapText="1"/>
    </xf>
    <xf numFmtId="49" fontId="11" fillId="0" borderId="13" xfId="0" applyNumberFormat="1" applyFont="1" applyFill="1" applyBorder="1" applyAlignment="1">
      <alignment horizontal="center" vertical="center" wrapText="1"/>
    </xf>
    <xf numFmtId="4" fontId="16" fillId="0" borderId="23" xfId="0" applyNumberFormat="1" applyFont="1" applyFill="1" applyBorder="1" applyAlignment="1">
      <alignment horizontal="center" vertical="top" wrapText="1"/>
    </xf>
    <xf numFmtId="0" fontId="13" fillId="0" borderId="23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top" wrapText="1"/>
    </xf>
    <xf numFmtId="0" fontId="13" fillId="0" borderId="30" xfId="0" applyFont="1" applyFill="1" applyBorder="1" applyAlignment="1">
      <alignment horizontal="center" vertical="center" wrapText="1"/>
    </xf>
    <xf numFmtId="49" fontId="13" fillId="0" borderId="13" xfId="0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" fontId="19" fillId="0" borderId="11" xfId="0" applyNumberFormat="1" applyFont="1" applyFill="1" applyBorder="1" applyAlignment="1">
      <alignment horizontal="center" vertical="justify" wrapText="1"/>
    </xf>
    <xf numFmtId="0" fontId="14" fillId="0" borderId="12" xfId="0" applyFont="1" applyBorder="1" applyAlignment="1">
      <alignment horizontal="center" vertical="center" wrapText="1"/>
    </xf>
    <xf numFmtId="0" fontId="31" fillId="4" borderId="30" xfId="0" applyFont="1" applyFill="1" applyBorder="1" applyAlignment="1">
      <alignment horizontal="left" vertical="top" wrapText="1"/>
    </xf>
    <xf numFmtId="0" fontId="13" fillId="0" borderId="19" xfId="0" applyFont="1" applyBorder="1" applyAlignment="1">
      <alignment horizontal="center" vertical="center" wrapText="1"/>
    </xf>
    <xf numFmtId="0" fontId="11" fillId="8" borderId="40" xfId="0" applyFont="1" applyFill="1" applyBorder="1" applyAlignment="1">
      <alignment horizontal="left" vertical="center" wrapText="1"/>
    </xf>
    <xf numFmtId="0" fontId="11" fillId="8" borderId="24" xfId="0" applyFont="1" applyFill="1" applyBorder="1" applyAlignment="1">
      <alignment vertical="center" wrapText="1"/>
    </xf>
    <xf numFmtId="0" fontId="25" fillId="8" borderId="24" xfId="0" applyFont="1" applyFill="1" applyBorder="1" applyAlignment="1">
      <alignment vertical="top" wrapText="1"/>
    </xf>
    <xf numFmtId="4" fontId="8" fillId="8" borderId="24" xfId="0" applyNumberFormat="1" applyFont="1" applyFill="1" applyBorder="1" applyAlignment="1">
      <alignment horizontal="center" vertical="center" wrapText="1"/>
    </xf>
    <xf numFmtId="0" fontId="25" fillId="8" borderId="41" xfId="0" applyFont="1" applyFill="1" applyBorder="1" applyAlignment="1">
      <alignment vertical="top" wrapText="1"/>
    </xf>
    <xf numFmtId="4" fontId="42" fillId="0" borderId="0" xfId="0" applyNumberFormat="1" applyFont="1"/>
    <xf numFmtId="0" fontId="11" fillId="2" borderId="13" xfId="0" applyFont="1" applyFill="1" applyBorder="1" applyAlignment="1">
      <alignment horizontal="center" vertical="top" wrapText="1"/>
    </xf>
    <xf numFmtId="0" fontId="13" fillId="7" borderId="42" xfId="0" applyFont="1" applyFill="1" applyBorder="1" applyAlignment="1">
      <alignment horizontal="left" vertical="center" wrapText="1"/>
    </xf>
    <xf numFmtId="4" fontId="19" fillId="7" borderId="18" xfId="0" applyNumberFormat="1" applyFont="1" applyFill="1" applyBorder="1" applyAlignment="1">
      <alignment horizontal="center" vertical="top" wrapText="1"/>
    </xf>
    <xf numFmtId="0" fontId="11" fillId="7" borderId="9" xfId="0" applyFont="1" applyFill="1" applyBorder="1" applyAlignment="1">
      <alignment horizontal="left" vertical="center" wrapText="1"/>
    </xf>
    <xf numFmtId="0" fontId="43" fillId="7" borderId="11" xfId="0" applyFont="1" applyFill="1" applyBorder="1" applyAlignment="1">
      <alignment horizontal="center" vertical="top" wrapText="1"/>
    </xf>
    <xf numFmtId="0" fontId="43" fillId="7" borderId="23" xfId="0" applyFont="1" applyFill="1" applyBorder="1" applyAlignment="1">
      <alignment horizontal="center" vertical="top" wrapText="1"/>
    </xf>
    <xf numFmtId="0" fontId="13" fillId="7" borderId="17" xfId="0" applyFont="1" applyFill="1" applyBorder="1" applyAlignment="1">
      <alignment horizontal="center" vertical="top" wrapText="1"/>
    </xf>
    <xf numFmtId="4" fontId="19" fillId="7" borderId="23" xfId="0" applyNumberFormat="1" applyFont="1" applyFill="1" applyBorder="1" applyAlignment="1">
      <alignment horizontal="center" vertical="top" wrapText="1"/>
    </xf>
    <xf numFmtId="0" fontId="13" fillId="7" borderId="10" xfId="0" applyFont="1" applyFill="1" applyBorder="1" applyAlignment="1">
      <alignment horizontal="center" vertical="top" wrapText="1"/>
    </xf>
    <xf numFmtId="0" fontId="17" fillId="7" borderId="23" xfId="0" applyFont="1" applyFill="1" applyBorder="1" applyAlignment="1">
      <alignment horizontal="center" vertical="top" wrapText="1"/>
    </xf>
    <xf numFmtId="0" fontId="40" fillId="7" borderId="13" xfId="0" applyFont="1" applyFill="1" applyBorder="1" applyAlignment="1">
      <alignment horizontal="center" vertical="top" wrapText="1"/>
    </xf>
    <xf numFmtId="0" fontId="11" fillId="8" borderId="15" xfId="0" applyFont="1" applyFill="1" applyBorder="1" applyAlignment="1">
      <alignment vertical="center" wrapText="1"/>
    </xf>
    <xf numFmtId="0" fontId="11" fillId="8" borderId="37" xfId="0" applyFont="1" applyFill="1" applyBorder="1" applyAlignment="1">
      <alignment vertical="center" wrapText="1"/>
    </xf>
    <xf numFmtId="0" fontId="25" fillId="8" borderId="11" xfId="0" applyFont="1" applyFill="1" applyBorder="1" applyAlignment="1">
      <alignment vertical="top" wrapText="1"/>
    </xf>
    <xf numFmtId="4" fontId="8" fillId="8" borderId="11" xfId="0" applyNumberFormat="1" applyFont="1" applyFill="1" applyBorder="1" applyAlignment="1">
      <alignment horizontal="center" vertical="center" wrapText="1"/>
    </xf>
    <xf numFmtId="0" fontId="25" fillId="8" borderId="43" xfId="0" applyFont="1" applyFill="1" applyBorder="1" applyAlignment="1">
      <alignment vertical="top" wrapText="1"/>
    </xf>
    <xf numFmtId="4" fontId="44" fillId="0" borderId="0" xfId="0" applyNumberFormat="1" applyFont="1"/>
    <xf numFmtId="4" fontId="24" fillId="0" borderId="11" xfId="0" applyNumberFormat="1" applyFont="1" applyFill="1" applyBorder="1" applyAlignment="1">
      <alignment horizontal="center" vertical="center" wrapText="1"/>
    </xf>
    <xf numFmtId="4" fontId="42" fillId="4" borderId="0" xfId="0" applyNumberFormat="1" applyFont="1" applyFill="1"/>
    <xf numFmtId="0" fontId="32" fillId="2" borderId="11" xfId="0" applyFont="1" applyFill="1" applyBorder="1" applyAlignment="1">
      <alignment horizontal="center" vertical="top" wrapText="1"/>
    </xf>
    <xf numFmtId="4" fontId="44" fillId="4" borderId="0" xfId="0" applyNumberFormat="1" applyFont="1" applyFill="1"/>
    <xf numFmtId="4" fontId="24" fillId="11" borderId="11" xfId="0" applyNumberFormat="1" applyFont="1" applyFill="1" applyBorder="1" applyAlignment="1">
      <alignment horizontal="center" vertical="center" wrapText="1"/>
    </xf>
    <xf numFmtId="0" fontId="11" fillId="8" borderId="44" xfId="0" applyFont="1" applyFill="1" applyBorder="1" applyAlignment="1">
      <alignment vertical="center" wrapText="1"/>
    </xf>
    <xf numFmtId="0" fontId="45" fillId="12" borderId="11" xfId="0" applyFont="1" applyFill="1" applyBorder="1" applyAlignment="1">
      <alignment vertical="center" wrapText="1"/>
    </xf>
    <xf numFmtId="0" fontId="46" fillId="12" borderId="11" xfId="0" applyFont="1" applyFill="1" applyBorder="1" applyAlignment="1">
      <alignment vertical="top" wrapText="1"/>
    </xf>
    <xf numFmtId="4" fontId="47" fillId="12" borderId="11" xfId="0" applyNumberFormat="1" applyFont="1" applyFill="1" applyBorder="1" applyAlignment="1">
      <alignment horizontal="center" vertical="center" wrapText="1"/>
    </xf>
    <xf numFmtId="4" fontId="48" fillId="12" borderId="11" xfId="0" applyNumberFormat="1" applyFont="1" applyFill="1" applyBorder="1" applyAlignment="1">
      <alignment vertical="top" wrapText="1"/>
    </xf>
    <xf numFmtId="0" fontId="46" fillId="12" borderId="43" xfId="0" applyFont="1" applyFill="1" applyBorder="1" applyAlignment="1">
      <alignment vertical="top" wrapText="1"/>
    </xf>
    <xf numFmtId="4" fontId="16" fillId="0" borderId="11" xfId="0" applyNumberFormat="1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vertical="center" wrapText="1"/>
    </xf>
    <xf numFmtId="0" fontId="50" fillId="0" borderId="4" xfId="0" applyFont="1" applyBorder="1" applyAlignment="1">
      <alignment vertical="center" wrapText="1"/>
    </xf>
    <xf numFmtId="0" fontId="50" fillId="0" borderId="0" xfId="0" applyFont="1" applyBorder="1" applyAlignment="1">
      <alignment vertical="center" wrapText="1"/>
    </xf>
    <xf numFmtId="0" fontId="5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0" fontId="25" fillId="0" borderId="4" xfId="0" applyFont="1" applyBorder="1" applyAlignment="1">
      <alignment vertical="top" wrapText="1"/>
    </xf>
    <xf numFmtId="0" fontId="25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0" fillId="0" borderId="45" xfId="0" applyFont="1" applyBorder="1" applyAlignment="1">
      <alignment vertical="center" wrapText="1"/>
    </xf>
    <xf numFmtId="0" fontId="50" fillId="0" borderId="46" xfId="0" applyFont="1" applyBorder="1" applyAlignment="1">
      <alignment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right" vertical="center" wrapText="1"/>
    </xf>
    <xf numFmtId="0" fontId="13" fillId="0" borderId="47" xfId="0" applyFont="1" applyBorder="1" applyAlignment="1">
      <alignment horizontal="right" vertical="center" wrapText="1"/>
    </xf>
    <xf numFmtId="4" fontId="52" fillId="0" borderId="0" xfId="0" applyNumberFormat="1" applyFont="1"/>
    <xf numFmtId="4" fontId="53" fillId="0" borderId="0" xfId="0" applyNumberFormat="1" applyFont="1"/>
    <xf numFmtId="4" fontId="54" fillId="0" borderId="0" xfId="0" applyNumberFormat="1" applyFont="1"/>
    <xf numFmtId="4" fontId="55" fillId="0" borderId="0" xfId="0" applyNumberFormat="1" applyFont="1"/>
    <xf numFmtId="0" fontId="56" fillId="0" borderId="0" xfId="0" applyFont="1"/>
    <xf numFmtId="0" fontId="18" fillId="2" borderId="1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7" fillId="7" borderId="37" xfId="0" applyFont="1" applyFill="1" applyBorder="1" applyAlignment="1">
      <alignment horizontal="center" vertical="top" wrapText="1"/>
    </xf>
    <xf numFmtId="0" fontId="13" fillId="7" borderId="17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vertical="center" wrapText="1"/>
    </xf>
    <xf numFmtId="4" fontId="16" fillId="13" borderId="23" xfId="0" applyNumberFormat="1" applyFont="1" applyFill="1" applyBorder="1" applyAlignment="1">
      <alignment horizontal="center" vertical="top" wrapText="1"/>
    </xf>
    <xf numFmtId="0" fontId="5" fillId="2" borderId="0" xfId="0" applyFont="1" applyFill="1"/>
    <xf numFmtId="0" fontId="5" fillId="14" borderId="0" xfId="0" applyFont="1" applyFill="1"/>
    <xf numFmtId="4" fontId="16" fillId="15" borderId="11" xfId="0" applyNumberFormat="1" applyFont="1" applyFill="1" applyBorder="1" applyAlignment="1">
      <alignment horizontal="center" vertical="top" wrapText="1"/>
    </xf>
    <xf numFmtId="4" fontId="19" fillId="15" borderId="11" xfId="0" applyNumberFormat="1" applyFont="1" applyFill="1" applyBorder="1" applyAlignment="1">
      <alignment horizontal="center" vertical="top" wrapText="1"/>
    </xf>
    <xf numFmtId="4" fontId="19" fillId="15" borderId="13" xfId="0" applyNumberFormat="1" applyFont="1" applyFill="1" applyBorder="1" applyAlignment="1">
      <alignment horizontal="center" vertical="top" wrapText="1"/>
    </xf>
    <xf numFmtId="4" fontId="16" fillId="15" borderId="23" xfId="0" applyNumberFormat="1" applyFont="1" applyFill="1" applyBorder="1" applyAlignment="1">
      <alignment horizontal="center" vertical="center" wrapText="1"/>
    </xf>
    <xf numFmtId="4" fontId="30" fillId="7" borderId="13" xfId="0" applyNumberFormat="1" applyFont="1" applyFill="1" applyBorder="1" applyAlignment="1">
      <alignment horizontal="center" vertical="top" wrapText="1"/>
    </xf>
    <xf numFmtId="0" fontId="63" fillId="7" borderId="24" xfId="0" applyFont="1" applyFill="1" applyBorder="1" applyAlignment="1">
      <alignment horizontal="center" vertical="top" wrapText="1"/>
    </xf>
    <xf numFmtId="4" fontId="16" fillId="7" borderId="2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61" fillId="2" borderId="17" xfId="0" applyFont="1" applyFill="1" applyBorder="1" applyAlignment="1">
      <alignment horizontal="center" vertical="center" wrapText="1"/>
    </xf>
    <xf numFmtId="0" fontId="0" fillId="11" borderId="0" xfId="0" applyFill="1"/>
    <xf numFmtId="0" fontId="62" fillId="0" borderId="0" xfId="0" applyFont="1"/>
    <xf numFmtId="0" fontId="14" fillId="7" borderId="12" xfId="0" applyFont="1" applyFill="1" applyBorder="1" applyAlignment="1">
      <alignment horizontal="center" vertical="center" wrapText="1"/>
    </xf>
    <xf numFmtId="0" fontId="31" fillId="7" borderId="30" xfId="0" applyFont="1" applyFill="1" applyBorder="1" applyAlignment="1">
      <alignment horizontal="left" vertical="top" wrapText="1"/>
    </xf>
    <xf numFmtId="0" fontId="13" fillId="7" borderId="19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3" fillId="7" borderId="17" xfId="0" applyFont="1" applyFill="1" applyBorder="1" applyAlignment="1">
      <alignment horizontal="center" vertical="center" wrapText="1"/>
    </xf>
    <xf numFmtId="49" fontId="28" fillId="7" borderId="17" xfId="0" applyNumberFormat="1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vertical="top" wrapText="1"/>
    </xf>
    <xf numFmtId="49" fontId="23" fillId="7" borderId="13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9" fillId="16" borderId="10" xfId="0" applyFont="1" applyFill="1" applyBorder="1" applyAlignment="1">
      <alignment horizontal="center" vertical="center" wrapText="1"/>
    </xf>
    <xf numFmtId="0" fontId="29" fillId="16" borderId="13" xfId="0" applyFont="1" applyFill="1" applyBorder="1" applyAlignment="1">
      <alignment vertical="center" wrapText="1"/>
    </xf>
    <xf numFmtId="0" fontId="21" fillId="16" borderId="11" xfId="0" applyFont="1" applyFill="1" applyBorder="1" applyAlignment="1">
      <alignment horizontal="center" vertical="top" wrapText="1"/>
    </xf>
    <xf numFmtId="4" fontId="16" fillId="15" borderId="23" xfId="0" applyNumberFormat="1" applyFont="1" applyFill="1" applyBorder="1" applyAlignment="1">
      <alignment horizontal="center" vertical="top" wrapText="1"/>
    </xf>
    <xf numFmtId="0" fontId="64" fillId="0" borderId="0" xfId="0" applyFont="1"/>
    <xf numFmtId="0" fontId="14" fillId="2" borderId="1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left" vertical="top" wrapText="1"/>
    </xf>
    <xf numFmtId="0" fontId="15" fillId="2" borderId="17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49" fontId="14" fillId="2" borderId="19" xfId="0" applyNumberFormat="1" applyFont="1" applyFill="1" applyBorder="1" applyAlignment="1">
      <alignment horizontal="left" vertical="top" wrapText="1"/>
    </xf>
    <xf numFmtId="49" fontId="14" fillId="2" borderId="14" xfId="0" applyNumberFormat="1" applyFont="1" applyFill="1" applyBorder="1" applyAlignment="1">
      <alignment horizontal="left" vertical="top" wrapText="1"/>
    </xf>
    <xf numFmtId="4" fontId="24" fillId="7" borderId="11" xfId="0" applyNumberFormat="1" applyFont="1" applyFill="1" applyBorder="1" applyAlignment="1">
      <alignment horizontal="center" vertical="top" wrapText="1"/>
    </xf>
    <xf numFmtId="4" fontId="68" fillId="2" borderId="11" xfId="0" applyNumberFormat="1" applyFont="1" applyFill="1" applyBorder="1" applyAlignment="1">
      <alignment horizontal="center" vertical="top" wrapText="1"/>
    </xf>
    <xf numFmtId="0" fontId="70" fillId="2" borderId="11" xfId="0" applyFont="1" applyFill="1" applyBorder="1" applyAlignment="1">
      <alignment horizontal="center" vertical="top" wrapText="1"/>
    </xf>
    <xf numFmtId="0" fontId="70" fillId="7" borderId="11" xfId="0" applyFont="1" applyFill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right" vertical="center" wrapText="1"/>
    </xf>
    <xf numFmtId="4" fontId="68" fillId="15" borderId="11" xfId="0" applyNumberFormat="1" applyFont="1" applyFill="1" applyBorder="1" applyAlignment="1">
      <alignment horizontal="center" vertical="top" wrapText="1"/>
    </xf>
    <xf numFmtId="49" fontId="13" fillId="7" borderId="12" xfId="0" applyNumberFormat="1" applyFont="1" applyFill="1" applyBorder="1" applyAlignment="1">
      <alignment horizontal="center" vertical="center" wrapText="1"/>
    </xf>
    <xf numFmtId="49" fontId="11" fillId="7" borderId="14" xfId="0" applyNumberFormat="1" applyFont="1" applyFill="1" applyBorder="1" applyAlignment="1">
      <alignment horizontal="center" vertical="center" wrapText="1"/>
    </xf>
    <xf numFmtId="0" fontId="1" fillId="0" borderId="0" xfId="0" applyFont="1"/>
    <xf numFmtId="4" fontId="19" fillId="15" borderId="11" xfId="0" applyNumberFormat="1" applyFont="1" applyFill="1" applyBorder="1" applyAlignment="1">
      <alignment horizontal="center" vertical="justify" wrapText="1"/>
    </xf>
    <xf numFmtId="0" fontId="15" fillId="7" borderId="11" xfId="0" applyFont="1" applyFill="1" applyBorder="1" applyAlignment="1">
      <alignment horizontal="center" vertical="top" wrapText="1"/>
    </xf>
    <xf numFmtId="0" fontId="14" fillId="2" borderId="22" xfId="0" applyNumberFormat="1" applyFont="1" applyFill="1" applyBorder="1" applyAlignment="1">
      <alignment horizontal="left" vertical="top" wrapText="1"/>
    </xf>
    <xf numFmtId="0" fontId="14" fillId="2" borderId="20" xfId="0" applyNumberFormat="1" applyFont="1" applyFill="1" applyBorder="1" applyAlignment="1">
      <alignment horizontal="left" vertical="top" wrapText="1"/>
    </xf>
    <xf numFmtId="0" fontId="13" fillId="4" borderId="22" xfId="0" applyFont="1" applyFill="1" applyBorder="1" applyAlignment="1">
      <alignment horizontal="left" vertical="center" wrapText="1"/>
    </xf>
    <xf numFmtId="0" fontId="13" fillId="4" borderId="20" xfId="0" applyFont="1" applyFill="1" applyBorder="1" applyAlignment="1">
      <alignment horizontal="left" vertical="center" wrapText="1"/>
    </xf>
    <xf numFmtId="0" fontId="13" fillId="0" borderId="22" xfId="0" applyNumberFormat="1" applyFont="1" applyFill="1" applyBorder="1" applyAlignment="1">
      <alignment horizontal="left" vertical="center" wrapText="1"/>
    </xf>
    <xf numFmtId="0" fontId="13" fillId="0" borderId="20" xfId="0" applyNumberFormat="1" applyFont="1" applyFill="1" applyBorder="1" applyAlignment="1">
      <alignment horizontal="left" vertical="center" wrapText="1"/>
    </xf>
    <xf numFmtId="0" fontId="13" fillId="7" borderId="22" xfId="0" applyNumberFormat="1" applyFont="1" applyFill="1" applyBorder="1" applyAlignment="1">
      <alignment horizontal="left" vertical="top" wrapText="1"/>
    </xf>
    <xf numFmtId="0" fontId="13" fillId="7" borderId="20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top" wrapText="1"/>
    </xf>
    <xf numFmtId="0" fontId="13" fillId="4" borderId="20" xfId="0" applyFont="1" applyFill="1" applyBorder="1" applyAlignment="1">
      <alignment horizontal="left" vertical="top" wrapText="1"/>
    </xf>
    <xf numFmtId="0" fontId="13" fillId="0" borderId="22" xfId="0" applyNumberFormat="1" applyFont="1" applyFill="1" applyBorder="1" applyAlignment="1">
      <alignment horizontal="left" vertical="top" wrapText="1"/>
    </xf>
    <xf numFmtId="0" fontId="13" fillId="0" borderId="20" xfId="0" applyNumberFormat="1" applyFont="1" applyFill="1" applyBorder="1" applyAlignment="1">
      <alignment horizontal="left" vertical="top" wrapText="1"/>
    </xf>
    <xf numFmtId="0" fontId="41" fillId="0" borderId="22" xfId="0" applyNumberFormat="1" applyFont="1" applyFill="1" applyBorder="1" applyAlignment="1">
      <alignment horizontal="left" vertical="top" wrapText="1"/>
    </xf>
    <xf numFmtId="0" fontId="41" fillId="0" borderId="20" xfId="0" applyNumberFormat="1" applyFont="1" applyFill="1" applyBorder="1" applyAlignment="1">
      <alignment horizontal="left" vertical="top" wrapText="1"/>
    </xf>
    <xf numFmtId="0" fontId="13" fillId="2" borderId="22" xfId="0" applyFont="1" applyFill="1" applyBorder="1" applyAlignment="1">
      <alignment horizontal="left" vertical="top" wrapText="1"/>
    </xf>
    <xf numFmtId="0" fontId="13" fillId="2" borderId="26" xfId="0" applyFont="1" applyFill="1" applyBorder="1" applyAlignment="1">
      <alignment horizontal="left" vertical="top" wrapText="1"/>
    </xf>
    <xf numFmtId="0" fontId="65" fillId="7" borderId="22" xfId="0" applyFont="1" applyFill="1" applyBorder="1" applyAlignment="1">
      <alignment horizontal="left" vertical="top" wrapText="1"/>
    </xf>
    <xf numFmtId="0" fontId="14" fillId="7" borderId="20" xfId="0" applyFont="1" applyFill="1" applyBorder="1" applyAlignment="1">
      <alignment horizontal="left" vertical="top" wrapText="1"/>
    </xf>
    <xf numFmtId="0" fontId="14" fillId="2" borderId="22" xfId="0" applyFont="1" applyFill="1" applyBorder="1" applyAlignment="1">
      <alignment horizontal="left" vertical="top" wrapText="1"/>
    </xf>
    <xf numFmtId="0" fontId="14" fillId="2" borderId="20" xfId="0" applyFont="1" applyFill="1" applyBorder="1" applyAlignment="1">
      <alignment horizontal="left" vertical="top" wrapText="1"/>
    </xf>
    <xf numFmtId="0" fontId="14" fillId="0" borderId="22" xfId="0" applyNumberFormat="1" applyFont="1" applyFill="1" applyBorder="1" applyAlignment="1">
      <alignment horizontal="left" vertical="top" wrapText="1"/>
    </xf>
    <xf numFmtId="0" fontId="14" fillId="0" borderId="16" xfId="0" applyNumberFormat="1" applyFont="1" applyFill="1" applyBorder="1" applyAlignment="1">
      <alignment horizontal="left" vertical="top" wrapText="1"/>
    </xf>
    <xf numFmtId="0" fontId="14" fillId="0" borderId="10" xfId="0" applyNumberFormat="1" applyFont="1" applyFill="1" applyBorder="1" applyAlignment="1">
      <alignment horizontal="left" vertical="top" wrapText="1"/>
    </xf>
    <xf numFmtId="0" fontId="14" fillId="0" borderId="13" xfId="0" applyNumberFormat="1" applyFont="1" applyFill="1" applyBorder="1" applyAlignment="1">
      <alignment horizontal="left" vertical="top" wrapText="1"/>
    </xf>
    <xf numFmtId="0" fontId="61" fillId="16" borderId="22" xfId="0" applyFont="1" applyFill="1" applyBorder="1" applyAlignment="1">
      <alignment horizontal="left" vertical="top" wrapText="1"/>
    </xf>
    <xf numFmtId="0" fontId="13" fillId="16" borderId="20" xfId="0" applyFont="1" applyFill="1" applyBorder="1" applyAlignment="1">
      <alignment horizontal="left" vertical="top" wrapText="1"/>
    </xf>
    <xf numFmtId="0" fontId="13" fillId="2" borderId="22" xfId="0" applyNumberFormat="1" applyFont="1" applyFill="1" applyBorder="1" applyAlignment="1">
      <alignment horizontal="left" vertical="center" wrapText="1"/>
    </xf>
    <xf numFmtId="0" fontId="13" fillId="2" borderId="20" xfId="0" applyNumberFormat="1" applyFont="1" applyFill="1" applyBorder="1" applyAlignment="1">
      <alignment horizontal="left" vertical="center" wrapText="1"/>
    </xf>
    <xf numFmtId="0" fontId="61" fillId="0" borderId="22" xfId="0" applyNumberFormat="1" applyFont="1" applyFill="1" applyBorder="1" applyAlignment="1">
      <alignment horizontal="left" vertical="top" wrapText="1"/>
    </xf>
    <xf numFmtId="0" fontId="61" fillId="0" borderId="20" xfId="0" applyNumberFormat="1" applyFont="1" applyFill="1" applyBorder="1" applyAlignment="1">
      <alignment horizontal="left" vertical="top" wrapText="1"/>
    </xf>
    <xf numFmtId="0" fontId="13" fillId="7" borderId="10" xfId="0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3" fillId="2" borderId="28" xfId="0" applyFont="1" applyFill="1" applyBorder="1" applyAlignment="1">
      <alignment horizontal="left" vertical="top" wrapText="1"/>
    </xf>
    <xf numFmtId="0" fontId="51" fillId="0" borderId="0" xfId="0" applyFont="1" applyBorder="1" applyAlignment="1">
      <alignment horizontal="right" vertical="center" wrapText="1"/>
    </xf>
    <xf numFmtId="0" fontId="51" fillId="0" borderId="5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2" borderId="23" xfId="0" applyFont="1" applyFill="1" applyBorder="1" applyAlignment="1">
      <alignment horizontal="left" vertical="top" wrapText="1"/>
    </xf>
    <xf numFmtId="0" fontId="13" fillId="2" borderId="30" xfId="0" applyFont="1" applyFill="1" applyBorder="1" applyAlignment="1">
      <alignment horizontal="left" vertical="top" wrapText="1"/>
    </xf>
    <xf numFmtId="0" fontId="32" fillId="2" borderId="11" xfId="0" applyFont="1" applyFill="1" applyBorder="1" applyAlignment="1">
      <alignment horizontal="left" vertical="top" wrapText="1"/>
    </xf>
    <xf numFmtId="0" fontId="61" fillId="2" borderId="22" xfId="0" applyFont="1" applyFill="1" applyBorder="1" applyAlignment="1">
      <alignment horizontal="left" vertical="top" wrapText="1"/>
    </xf>
    <xf numFmtId="0" fontId="13" fillId="7" borderId="22" xfId="0" applyFont="1" applyFill="1" applyBorder="1" applyAlignment="1">
      <alignment horizontal="left" vertical="top" wrapText="1"/>
    </xf>
    <xf numFmtId="0" fontId="13" fillId="7" borderId="20" xfId="0" applyFont="1" applyFill="1" applyBorder="1" applyAlignment="1">
      <alignment horizontal="left" vertical="top" wrapText="1"/>
    </xf>
    <xf numFmtId="0" fontId="13" fillId="7" borderId="26" xfId="0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0" fontId="13" fillId="2" borderId="15" xfId="0" applyFont="1" applyFill="1" applyBorder="1" applyAlignment="1">
      <alignment horizontal="left" vertical="top" wrapText="1"/>
    </xf>
    <xf numFmtId="0" fontId="14" fillId="2" borderId="11" xfId="0" applyNumberFormat="1" applyFont="1" applyFill="1" applyBorder="1" applyAlignment="1">
      <alignment horizontal="left" vertical="top" wrapText="1"/>
    </xf>
    <xf numFmtId="0" fontId="14" fillId="2" borderId="16" xfId="0" applyNumberFormat="1" applyFont="1" applyFill="1" applyBorder="1" applyAlignment="1">
      <alignment horizontal="left" vertical="top" wrapText="1"/>
    </xf>
    <xf numFmtId="0" fontId="13" fillId="5" borderId="22" xfId="0" applyFont="1" applyFill="1" applyBorder="1" applyAlignment="1">
      <alignment horizontal="left" vertical="top" wrapText="1"/>
    </xf>
    <xf numFmtId="0" fontId="13" fillId="5" borderId="2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top" wrapText="1"/>
    </xf>
    <xf numFmtId="0" fontId="13" fillId="0" borderId="26" xfId="0" applyFont="1" applyFill="1" applyBorder="1" applyAlignment="1">
      <alignment horizontal="left" vertical="top" wrapText="1"/>
    </xf>
    <xf numFmtId="0" fontId="13" fillId="7" borderId="28" xfId="0" applyNumberFormat="1" applyFont="1" applyFill="1" applyBorder="1" applyAlignment="1">
      <alignment horizontal="left" vertical="top" wrapText="1"/>
    </xf>
    <xf numFmtId="0" fontId="13" fillId="7" borderId="26" xfId="0" applyNumberFormat="1" applyFont="1" applyFill="1" applyBorder="1" applyAlignment="1">
      <alignment horizontal="left" vertical="top" wrapText="1"/>
    </xf>
    <xf numFmtId="0" fontId="27" fillId="7" borderId="16" xfId="0" applyFont="1" applyFill="1" applyBorder="1" applyAlignment="1">
      <alignment horizontal="left" vertical="top" wrapText="1"/>
    </xf>
    <xf numFmtId="0" fontId="27" fillId="7" borderId="20" xfId="0" applyFont="1" applyFill="1" applyBorder="1" applyAlignment="1">
      <alignment horizontal="left" vertical="top" wrapText="1"/>
    </xf>
    <xf numFmtId="0" fontId="11" fillId="2" borderId="20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50" fillId="0" borderId="4" xfId="0" applyFont="1" applyBorder="1" applyAlignment="1">
      <alignment vertical="center" wrapText="1"/>
    </xf>
    <xf numFmtId="0" fontId="49" fillId="2" borderId="4" xfId="0" applyFont="1" applyFill="1" applyBorder="1" applyAlignment="1">
      <alignment horizontal="left" vertical="center"/>
    </xf>
    <xf numFmtId="0" fontId="49" fillId="2" borderId="0" xfId="0" applyFont="1" applyFill="1" applyBorder="1" applyAlignment="1">
      <alignment horizontal="left" vertical="center"/>
    </xf>
    <xf numFmtId="0" fontId="49" fillId="2" borderId="5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top" wrapText="1"/>
    </xf>
    <xf numFmtId="0" fontId="14" fillId="2" borderId="13" xfId="0" applyFont="1" applyFill="1" applyBorder="1" applyAlignment="1">
      <alignment horizontal="left" vertical="top" wrapText="1"/>
    </xf>
    <xf numFmtId="0" fontId="32" fillId="2" borderId="10" xfId="0" applyFont="1" applyFill="1" applyBorder="1" applyAlignment="1">
      <alignment horizontal="left" vertical="top" wrapText="1"/>
    </xf>
    <xf numFmtId="0" fontId="32" fillId="2" borderId="13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top" wrapText="1"/>
    </xf>
    <xf numFmtId="0" fontId="13" fillId="7" borderId="13" xfId="0" applyFont="1" applyFill="1" applyBorder="1" applyAlignment="1">
      <alignment horizontal="center" vertical="top" wrapText="1"/>
    </xf>
    <xf numFmtId="49" fontId="13" fillId="2" borderId="10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20" fillId="2" borderId="10" xfId="0" applyFont="1" applyFill="1" applyBorder="1" applyAlignment="1">
      <alignment horizontal="left" vertical="top" wrapText="1"/>
    </xf>
    <xf numFmtId="0" fontId="20" fillId="2" borderId="13" xfId="0" applyFont="1" applyFill="1" applyBorder="1" applyAlignment="1">
      <alignment horizontal="left" vertical="top" wrapText="1"/>
    </xf>
    <xf numFmtId="0" fontId="11" fillId="7" borderId="29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left" vertical="top" wrapText="1"/>
    </xf>
    <xf numFmtId="0" fontId="11" fillId="7" borderId="13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4" borderId="17" xfId="0" applyFont="1" applyFill="1" applyBorder="1" applyAlignment="1">
      <alignment horizontal="left" vertical="top" wrapText="1"/>
    </xf>
    <xf numFmtId="0" fontId="11" fillId="4" borderId="13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16" borderId="10" xfId="0" applyFont="1" applyFill="1" applyBorder="1" applyAlignment="1">
      <alignment horizontal="left" vertical="top" wrapText="1"/>
    </xf>
    <xf numFmtId="0" fontId="11" fillId="16" borderId="13" xfId="0" applyFont="1" applyFill="1" applyBorder="1" applyAlignment="1">
      <alignment horizontal="left" vertical="top" wrapText="1"/>
    </xf>
    <xf numFmtId="0" fontId="66" fillId="0" borderId="10" xfId="0" applyFont="1" applyFill="1" applyBorder="1" applyAlignment="1">
      <alignment horizontal="left" vertical="top" wrapText="1"/>
    </xf>
    <xf numFmtId="0" fontId="69" fillId="0" borderId="13" xfId="0" applyFont="1" applyFill="1" applyBorder="1" applyAlignment="1">
      <alignment horizontal="left" vertical="top" wrapText="1"/>
    </xf>
    <xf numFmtId="0" fontId="11" fillId="7" borderId="17" xfId="0" applyFont="1" applyFill="1" applyBorder="1" applyAlignment="1">
      <alignment horizontal="left" vertical="top" wrapText="1"/>
    </xf>
    <xf numFmtId="0" fontId="20" fillId="7" borderId="10" xfId="0" applyFont="1" applyFill="1" applyBorder="1" applyAlignment="1">
      <alignment horizontal="left" vertical="top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7" borderId="29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8" fillId="7" borderId="21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center" wrapText="1"/>
    </xf>
    <xf numFmtId="0" fontId="67" fillId="0" borderId="10" xfId="0" applyFont="1" applyFill="1" applyBorder="1" applyAlignment="1">
      <alignment horizontal="center" vertical="center" wrapText="1"/>
    </xf>
    <xf numFmtId="0" fontId="67" fillId="0" borderId="13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65" fillId="2" borderId="21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8" fillId="2" borderId="10" xfId="0" applyFont="1" applyFill="1" applyBorder="1" applyAlignment="1">
      <alignment horizontal="center"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top" wrapText="1"/>
    </xf>
    <xf numFmtId="0" fontId="13" fillId="2" borderId="13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16" borderId="11" xfId="0" applyFont="1" applyFill="1" applyBorder="1" applyAlignment="1">
      <alignment horizontal="center" vertical="center" wrapText="1"/>
    </xf>
    <xf numFmtId="0" fontId="61" fillId="2" borderId="13" xfId="0" applyFont="1" applyFill="1" applyBorder="1" applyAlignment="1">
      <alignment horizontal="center" vertical="center" wrapText="1"/>
    </xf>
    <xf numFmtId="0" fontId="61" fillId="2" borderId="11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top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0" borderId="13" xfId="0" applyFont="1" applyFill="1" applyBorder="1" applyAlignment="1">
      <alignment horizontal="center" vertical="center" wrapText="1"/>
    </xf>
    <xf numFmtId="0" fontId="61" fillId="2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61" fillId="7" borderId="10" xfId="0" applyFont="1" applyFill="1" applyBorder="1" applyAlignment="1">
      <alignment horizontal="center" vertical="center" wrapText="1"/>
    </xf>
    <xf numFmtId="49" fontId="13" fillId="2" borderId="12" xfId="0" applyNumberFormat="1" applyFont="1" applyFill="1" applyBorder="1" applyAlignment="1">
      <alignment horizontal="center" vertical="center" wrapText="1"/>
    </xf>
    <xf numFmtId="49" fontId="13" fillId="2" borderId="14" xfId="0" applyNumberFormat="1" applyFont="1" applyFill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horizontal="center" vertical="top" wrapText="1"/>
    </xf>
    <xf numFmtId="49" fontId="14" fillId="2" borderId="13" xfId="0" applyNumberFormat="1" applyFont="1" applyFill="1" applyBorder="1" applyAlignment="1">
      <alignment horizontal="center" vertical="top" wrapText="1"/>
    </xf>
    <xf numFmtId="49" fontId="13" fillId="0" borderId="25" xfId="0" applyNumberFormat="1" applyFont="1" applyFill="1" applyBorder="1" applyAlignment="1">
      <alignment horizontal="center" vertical="center" wrapText="1"/>
    </xf>
    <xf numFmtId="49" fontId="13" fillId="0" borderId="27" xfId="0" applyNumberFormat="1" applyFont="1" applyFill="1" applyBorder="1" applyAlignment="1">
      <alignment horizontal="center" vertical="center" wrapText="1"/>
    </xf>
    <xf numFmtId="49" fontId="13" fillId="7" borderId="25" xfId="0" applyNumberFormat="1" applyFont="1" applyFill="1" applyBorder="1" applyAlignment="1">
      <alignment horizontal="center" vertical="center" wrapText="1"/>
    </xf>
    <xf numFmtId="49" fontId="13" fillId="7" borderId="19" xfId="0" applyNumberFormat="1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vertical="center" wrapText="1"/>
    </xf>
    <xf numFmtId="49" fontId="14" fillId="7" borderId="19" xfId="0" applyNumberFormat="1" applyFont="1" applyFill="1" applyBorder="1" applyAlignment="1">
      <alignment horizontal="center" vertical="center" wrapText="1"/>
    </xf>
    <xf numFmtId="49" fontId="14" fillId="7" borderId="14" xfId="0" applyNumberFormat="1" applyFont="1" applyFill="1" applyBorder="1" applyAlignment="1">
      <alignment horizontal="center" vertical="center" wrapText="1"/>
    </xf>
    <xf numFmtId="49" fontId="13" fillId="7" borderId="27" xfId="0" applyNumberFormat="1" applyFont="1" applyFill="1" applyBorder="1" applyAlignment="1">
      <alignment horizontal="center" vertical="center" wrapText="1"/>
    </xf>
    <xf numFmtId="49" fontId="13" fillId="2" borderId="35" xfId="0" applyNumberFormat="1" applyFont="1" applyFill="1" applyBorder="1" applyAlignment="1">
      <alignment horizontal="center" vertical="center" wrapText="1"/>
    </xf>
    <xf numFmtId="49" fontId="13" fillId="2" borderId="36" xfId="0" applyNumberFormat="1" applyFont="1" applyFill="1" applyBorder="1" applyAlignment="1">
      <alignment horizontal="center" vertical="center" wrapText="1"/>
    </xf>
    <xf numFmtId="49" fontId="13" fillId="7" borderId="12" xfId="0" applyNumberFormat="1" applyFont="1" applyFill="1" applyBorder="1" applyAlignment="1">
      <alignment horizontal="center" vertical="center" wrapText="1"/>
    </xf>
    <xf numFmtId="49" fontId="13" fillId="7" borderId="5" xfId="0" applyNumberFormat="1" applyFont="1" applyFill="1" applyBorder="1" applyAlignment="1">
      <alignment horizontal="center" vertical="center" wrapText="1"/>
    </xf>
    <xf numFmtId="49" fontId="13" fillId="7" borderId="36" xfId="0" applyNumberFormat="1" applyFont="1" applyFill="1" applyBorder="1" applyAlignment="1">
      <alignment horizontal="center" vertical="center" wrapText="1"/>
    </xf>
    <xf numFmtId="49" fontId="13" fillId="2" borderId="25" xfId="0" applyNumberFormat="1" applyFont="1" applyFill="1" applyBorder="1" applyAlignment="1">
      <alignment horizontal="center" vertical="center" wrapText="1"/>
    </xf>
    <xf numFmtId="0" fontId="13" fillId="16" borderId="10" xfId="0" applyFont="1" applyFill="1" applyBorder="1" applyAlignment="1">
      <alignment horizontal="center" vertical="center" wrapText="1"/>
    </xf>
    <xf numFmtId="0" fontId="13" fillId="16" borderId="13" xfId="0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 wrapText="1"/>
    </xf>
    <xf numFmtId="49" fontId="13" fillId="0" borderId="35" xfId="0" applyNumberFormat="1" applyFont="1" applyBorder="1" applyAlignment="1">
      <alignment horizontal="center" vertical="center" wrapText="1"/>
    </xf>
    <xf numFmtId="49" fontId="13" fillId="0" borderId="36" xfId="0" applyNumberFormat="1" applyFont="1" applyBorder="1" applyAlignment="1">
      <alignment horizontal="center" vertical="center" wrapText="1"/>
    </xf>
    <xf numFmtId="49" fontId="13" fillId="0" borderId="35" xfId="0" applyNumberFormat="1" applyFont="1" applyFill="1" applyBorder="1" applyAlignment="1">
      <alignment horizontal="center" vertical="center" wrapText="1"/>
    </xf>
    <xf numFmtId="49" fontId="13" fillId="0" borderId="36" xfId="0" applyNumberFormat="1" applyFont="1" applyFill="1" applyBorder="1" applyAlignment="1">
      <alignment horizontal="center" vertical="center" wrapText="1"/>
    </xf>
    <xf numFmtId="49" fontId="27" fillId="7" borderId="12" xfId="0" applyNumberFormat="1" applyFont="1" applyFill="1" applyBorder="1" applyAlignment="1">
      <alignment horizontal="center" vertical="top" wrapText="1"/>
    </xf>
    <xf numFmtId="49" fontId="13" fillId="7" borderId="14" xfId="0" applyNumberFormat="1" applyFont="1" applyFill="1" applyBorder="1" applyAlignment="1">
      <alignment horizontal="center" vertical="top" wrapText="1"/>
    </xf>
    <xf numFmtId="49" fontId="13" fillId="2" borderId="27" xfId="0" applyNumberFormat="1" applyFont="1" applyFill="1" applyBorder="1" applyAlignment="1">
      <alignment horizontal="center" vertical="center" wrapText="1"/>
    </xf>
    <xf numFmtId="49" fontId="27" fillId="2" borderId="12" xfId="0" applyNumberFormat="1" applyFont="1" applyFill="1" applyBorder="1" applyAlignment="1">
      <alignment horizontal="center" vertical="center" wrapText="1"/>
    </xf>
    <xf numFmtId="49" fontId="14" fillId="2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7" borderId="12" xfId="0" applyNumberFormat="1" applyFont="1" applyFill="1" applyBorder="1" applyAlignment="1">
      <alignment horizontal="left" vertical="center" wrapText="1"/>
    </xf>
    <xf numFmtId="49" fontId="13" fillId="7" borderId="14" xfId="0" applyNumberFormat="1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center" vertical="center" wrapText="1"/>
    </xf>
    <xf numFmtId="49" fontId="13" fillId="0" borderId="14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left" vertical="center" wrapText="1"/>
    </xf>
    <xf numFmtId="49" fontId="13" fillId="0" borderId="14" xfId="0" applyNumberFormat="1" applyFont="1" applyBorder="1" applyAlignment="1">
      <alignment horizontal="left" vertical="center" wrapText="1"/>
    </xf>
    <xf numFmtId="49" fontId="13" fillId="16" borderId="25" xfId="0" applyNumberFormat="1" applyFont="1" applyFill="1" applyBorder="1" applyAlignment="1">
      <alignment horizontal="center" vertical="center" wrapText="1"/>
    </xf>
    <xf numFmtId="49" fontId="13" fillId="16" borderId="27" xfId="0" applyNumberFormat="1" applyFont="1" applyFill="1" applyBorder="1" applyAlignment="1">
      <alignment horizontal="center" vertical="center" wrapText="1"/>
    </xf>
    <xf numFmtId="49" fontId="61" fillId="0" borderId="19" xfId="0" applyNumberFormat="1" applyFont="1" applyBorder="1" applyAlignment="1">
      <alignment horizontal="center" vertical="center" wrapText="1"/>
    </xf>
    <xf numFmtId="49" fontId="61" fillId="0" borderId="14" xfId="0" applyNumberFormat="1" applyFont="1" applyBorder="1" applyAlignment="1">
      <alignment horizontal="center" vertical="center" wrapText="1"/>
    </xf>
    <xf numFmtId="49" fontId="61" fillId="7" borderId="19" xfId="0" applyNumberFormat="1" applyFont="1" applyFill="1" applyBorder="1" applyAlignment="1">
      <alignment horizontal="center" vertical="center" wrapText="1"/>
    </xf>
    <xf numFmtId="49" fontId="13" fillId="7" borderId="19" xfId="0" applyNumberFormat="1" applyFont="1" applyFill="1" applyBorder="1" applyAlignment="1">
      <alignment horizontal="left" vertical="center" wrapText="1"/>
    </xf>
    <xf numFmtId="0" fontId="13" fillId="7" borderId="16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view="pageBreakPreview" topLeftCell="A4" zoomScale="90" zoomScaleNormal="100" zoomScaleSheetLayoutView="90" workbookViewId="0">
      <selection activeCell="E24" sqref="E24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20.42578125" customWidth="1"/>
    <col min="9" max="9" width="18" customWidth="1"/>
    <col min="10" max="10" width="19.42578125" customWidth="1"/>
    <col min="11" max="11" width="19.5703125" customWidth="1"/>
    <col min="12" max="13" width="9" hidden="1" customWidth="1"/>
  </cols>
  <sheetData>
    <row r="1" spans="1:10" ht="78.75" customHeight="1" x14ac:dyDescent="0.25">
      <c r="A1" s="274" t="s">
        <v>276</v>
      </c>
      <c r="B1" s="275"/>
      <c r="C1" s="275"/>
      <c r="D1" s="275"/>
      <c r="E1" s="275"/>
      <c r="F1" s="275"/>
      <c r="G1" s="276"/>
    </row>
    <row r="2" spans="1:10" ht="20.25" x14ac:dyDescent="0.25">
      <c r="A2" s="277" t="s">
        <v>0</v>
      </c>
      <c r="B2" s="278"/>
      <c r="C2" s="278"/>
      <c r="D2" s="278"/>
      <c r="E2" s="278"/>
      <c r="F2" s="278"/>
      <c r="G2" s="259" t="s">
        <v>303</v>
      </c>
    </row>
    <row r="3" spans="1:10" ht="18.75" x14ac:dyDescent="0.25">
      <c r="A3" s="279" t="s">
        <v>1</v>
      </c>
      <c r="B3" s="280"/>
      <c r="C3" s="280"/>
      <c r="D3" s="280"/>
      <c r="E3" s="280"/>
      <c r="F3" s="280"/>
      <c r="G3" s="281"/>
    </row>
    <row r="4" spans="1:10" ht="18.75" x14ac:dyDescent="0.25">
      <c r="A4" s="4"/>
      <c r="B4" s="280" t="s">
        <v>2</v>
      </c>
      <c r="C4" s="280"/>
      <c r="D4" s="280"/>
      <c r="E4" s="280"/>
      <c r="F4" s="5"/>
      <c r="G4" s="6"/>
    </row>
    <row r="5" spans="1:10" ht="19.5" x14ac:dyDescent="0.3">
      <c r="A5" s="282" t="s">
        <v>3</v>
      </c>
      <c r="B5" s="283"/>
      <c r="C5" s="283"/>
      <c r="D5" s="283"/>
      <c r="E5" s="283"/>
      <c r="F5" s="283"/>
      <c r="G5" s="284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22" t="s">
        <v>11</v>
      </c>
      <c r="B8" s="351" t="s">
        <v>12</v>
      </c>
      <c r="C8" s="371" t="s">
        <v>13</v>
      </c>
      <c r="D8" s="15">
        <f>2209000+14000-14000</f>
        <v>2209000</v>
      </c>
      <c r="E8" s="396" t="s">
        <v>14</v>
      </c>
      <c r="F8" s="427" t="s">
        <v>15</v>
      </c>
      <c r="G8" s="442" t="s">
        <v>300</v>
      </c>
    </row>
    <row r="9" spans="1:10" ht="63.75" customHeight="1" x14ac:dyDescent="0.25">
      <c r="A9" s="322"/>
      <c r="B9" s="352"/>
      <c r="C9" s="372"/>
      <c r="D9" s="16" t="s">
        <v>298</v>
      </c>
      <c r="E9" s="396"/>
      <c r="F9" s="427"/>
      <c r="G9" s="443"/>
    </row>
    <row r="10" spans="1:10" ht="45" customHeight="1" x14ac:dyDescent="0.25">
      <c r="A10" s="323" t="s">
        <v>17</v>
      </c>
      <c r="B10" s="351" t="s">
        <v>18</v>
      </c>
      <c r="C10" s="373">
        <v>2210</v>
      </c>
      <c r="D10" s="17">
        <f>139080+1410+5580+18000+6600+7500+5400+21000+4950+4500+8250+1500+7310+1200</f>
        <v>232280</v>
      </c>
      <c r="E10" s="245" t="s">
        <v>19</v>
      </c>
      <c r="F10" s="413" t="s">
        <v>97</v>
      </c>
      <c r="G10" s="442" t="s">
        <v>297</v>
      </c>
      <c r="H10" s="228"/>
    </row>
    <row r="11" spans="1:10" ht="45" customHeight="1" x14ac:dyDescent="0.25">
      <c r="A11" s="323"/>
      <c r="B11" s="352"/>
      <c r="C11" s="374"/>
      <c r="D11" s="19" t="s">
        <v>296</v>
      </c>
      <c r="E11" s="248" t="s">
        <v>21</v>
      </c>
      <c r="F11" s="414"/>
      <c r="G11" s="443"/>
    </row>
    <row r="12" spans="1:10" ht="45" customHeight="1" x14ac:dyDescent="0.25">
      <c r="A12" s="324" t="s">
        <v>22</v>
      </c>
      <c r="B12" s="353" t="s">
        <v>23</v>
      </c>
      <c r="C12" s="375">
        <v>2210</v>
      </c>
      <c r="D12" s="15">
        <f>1080+990+14400+720+3650+380+600</f>
        <v>21820</v>
      </c>
      <c r="E12" s="249" t="s">
        <v>24</v>
      </c>
      <c r="F12" s="413" t="s">
        <v>47</v>
      </c>
      <c r="G12" s="444" t="s">
        <v>297</v>
      </c>
      <c r="H12" s="228"/>
      <c r="I12" s="1"/>
      <c r="J12" s="229"/>
    </row>
    <row r="13" spans="1:10" ht="41.25" customHeight="1" x14ac:dyDescent="0.25">
      <c r="A13" s="324"/>
      <c r="B13" s="354"/>
      <c r="C13" s="376"/>
      <c r="D13" s="20" t="s">
        <v>299</v>
      </c>
      <c r="E13" s="249"/>
      <c r="F13" s="414"/>
      <c r="G13" s="445"/>
    </row>
    <row r="14" spans="1:10" ht="48.75" hidden="1" customHeight="1" x14ac:dyDescent="0.25">
      <c r="A14" s="325" t="s">
        <v>26</v>
      </c>
      <c r="B14" s="250" t="s">
        <v>27</v>
      </c>
      <c r="C14" s="251">
        <v>2210</v>
      </c>
      <c r="D14" s="21">
        <v>0</v>
      </c>
      <c r="E14" s="397" t="s">
        <v>24</v>
      </c>
      <c r="F14" s="252" t="s">
        <v>20</v>
      </c>
      <c r="G14" s="253" t="s">
        <v>300</v>
      </c>
      <c r="H14" s="22"/>
    </row>
    <row r="15" spans="1:10" ht="30" hidden="1" customHeight="1" x14ac:dyDescent="0.25">
      <c r="A15" s="267"/>
      <c r="B15" s="247"/>
      <c r="C15" s="246"/>
      <c r="D15" s="20" t="s">
        <v>301</v>
      </c>
      <c r="E15" s="398"/>
      <c r="F15" s="244"/>
      <c r="G15" s="254"/>
      <c r="H15" s="23"/>
    </row>
    <row r="16" spans="1:10" ht="37.5" hidden="1" customHeight="1" x14ac:dyDescent="0.25">
      <c r="A16" s="326" t="s">
        <v>28</v>
      </c>
      <c r="B16" s="24" t="s">
        <v>12</v>
      </c>
      <c r="C16" s="25" t="s">
        <v>13</v>
      </c>
      <c r="D16" s="26">
        <v>0</v>
      </c>
      <c r="E16" s="399" t="s">
        <v>14</v>
      </c>
      <c r="F16" s="413" t="s">
        <v>15</v>
      </c>
      <c r="G16" s="27" t="s">
        <v>16</v>
      </c>
      <c r="H16" s="23"/>
    </row>
    <row r="17" spans="1:11" ht="37.5" hidden="1" customHeight="1" x14ac:dyDescent="0.25">
      <c r="A17" s="327"/>
      <c r="B17" s="28"/>
      <c r="C17" s="29"/>
      <c r="D17" s="30" t="s">
        <v>29</v>
      </c>
      <c r="E17" s="400"/>
      <c r="F17" s="414"/>
      <c r="G17" s="31"/>
      <c r="H17" s="23"/>
    </row>
    <row r="18" spans="1:11" ht="49.5" hidden="1" customHeight="1" x14ac:dyDescent="0.25">
      <c r="A18" s="328" t="s">
        <v>30</v>
      </c>
      <c r="B18" s="32" t="s">
        <v>31</v>
      </c>
      <c r="C18" s="377">
        <v>2210</v>
      </c>
      <c r="D18" s="33">
        <v>0</v>
      </c>
      <c r="E18" s="401" t="s">
        <v>32</v>
      </c>
      <c r="F18" s="428" t="s">
        <v>33</v>
      </c>
      <c r="G18" s="446" t="s">
        <v>34</v>
      </c>
    </row>
    <row r="19" spans="1:11" ht="49.5" hidden="1" customHeight="1" x14ac:dyDescent="0.25">
      <c r="A19" s="329"/>
      <c r="B19" s="35"/>
      <c r="C19" s="378"/>
      <c r="D19" s="36" t="s">
        <v>35</v>
      </c>
      <c r="E19" s="402"/>
      <c r="F19" s="429"/>
      <c r="G19" s="447"/>
    </row>
    <row r="20" spans="1:11" ht="33" hidden="1" customHeight="1" x14ac:dyDescent="0.25">
      <c r="A20" s="330" t="s">
        <v>36</v>
      </c>
      <c r="B20" s="355"/>
      <c r="C20" s="379">
        <v>2210</v>
      </c>
      <c r="D20" s="37">
        <v>0</v>
      </c>
      <c r="E20" s="403" t="s">
        <v>37</v>
      </c>
      <c r="F20" s="430" t="s">
        <v>38</v>
      </c>
      <c r="G20" s="448" t="s">
        <v>39</v>
      </c>
      <c r="I20" s="56"/>
    </row>
    <row r="21" spans="1:11" ht="40.5" hidden="1" customHeight="1" x14ac:dyDescent="0.25">
      <c r="A21" s="331"/>
      <c r="B21" s="356"/>
      <c r="C21" s="380"/>
      <c r="D21" s="38" t="s">
        <v>40</v>
      </c>
      <c r="E21" s="391"/>
      <c r="F21" s="431"/>
      <c r="G21" s="449"/>
      <c r="I21" s="97"/>
    </row>
    <row r="22" spans="1:11" ht="34.5" hidden="1" customHeight="1" x14ac:dyDescent="0.25">
      <c r="A22" s="39" t="s">
        <v>41</v>
      </c>
      <c r="B22" s="356"/>
      <c r="C22" s="380"/>
      <c r="D22" s="40">
        <v>0</v>
      </c>
      <c r="E22" s="391"/>
      <c r="F22" s="431"/>
      <c r="G22" s="449"/>
    </row>
    <row r="23" spans="1:11" ht="42" hidden="1" customHeight="1" x14ac:dyDescent="0.25">
      <c r="A23" s="41"/>
      <c r="B23" s="42"/>
      <c r="C23" s="43"/>
      <c r="D23" s="44" t="s">
        <v>42</v>
      </c>
      <c r="E23" s="392"/>
      <c r="F23" s="432"/>
      <c r="G23" s="450"/>
    </row>
    <row r="24" spans="1:11" ht="29.25" customHeight="1" x14ac:dyDescent="0.3">
      <c r="A24" s="45" t="s">
        <v>43</v>
      </c>
      <c r="B24" s="46"/>
      <c r="C24" s="47"/>
      <c r="D24" s="48">
        <f>D8+D10+D12+D14</f>
        <v>2463100</v>
      </c>
      <c r="E24" s="49"/>
      <c r="F24" s="49"/>
      <c r="G24" s="50"/>
      <c r="H24" s="51"/>
      <c r="I24" s="98"/>
      <c r="J24" s="99"/>
      <c r="K24" s="100"/>
    </row>
    <row r="25" spans="1:11" ht="39" customHeight="1" x14ac:dyDescent="0.25">
      <c r="A25" s="332" t="s">
        <v>44</v>
      </c>
      <c r="B25" s="68" t="s">
        <v>45</v>
      </c>
      <c r="C25" s="235" t="s">
        <v>46</v>
      </c>
      <c r="D25" s="161">
        <v>915000</v>
      </c>
      <c r="E25" s="404" t="s">
        <v>24</v>
      </c>
      <c r="F25" s="234" t="s">
        <v>91</v>
      </c>
      <c r="G25" s="451" t="s">
        <v>48</v>
      </c>
      <c r="H25" s="56"/>
    </row>
    <row r="26" spans="1:11" ht="62.25" customHeight="1" x14ac:dyDescent="0.25">
      <c r="A26" s="333"/>
      <c r="B26" s="236"/>
      <c r="C26" s="237"/>
      <c r="D26" s="168" t="s">
        <v>49</v>
      </c>
      <c r="E26" s="392"/>
      <c r="F26" s="234"/>
      <c r="G26" s="452"/>
      <c r="H26" s="238"/>
    </row>
    <row r="27" spans="1:11" ht="57.75" customHeight="1" x14ac:dyDescent="0.25">
      <c r="A27" s="319" t="s">
        <v>50</v>
      </c>
      <c r="B27" s="60" t="s">
        <v>51</v>
      </c>
      <c r="C27" s="381">
        <v>2240</v>
      </c>
      <c r="D27" s="61">
        <f>9269599-1290277</f>
        <v>7979322</v>
      </c>
      <c r="E27" s="404" t="s">
        <v>52</v>
      </c>
      <c r="F27" s="404" t="s">
        <v>53</v>
      </c>
      <c r="G27" s="448" t="s">
        <v>54</v>
      </c>
    </row>
    <row r="28" spans="1:11" ht="49.5" customHeight="1" x14ac:dyDescent="0.25">
      <c r="A28" s="321"/>
      <c r="B28" s="62"/>
      <c r="C28" s="382"/>
      <c r="D28" s="224" t="s">
        <v>278</v>
      </c>
      <c r="E28" s="405"/>
      <c r="F28" s="405"/>
      <c r="G28" s="453"/>
    </row>
    <row r="29" spans="1:11" ht="45" customHeight="1" x14ac:dyDescent="0.25">
      <c r="A29" s="319" t="s">
        <v>55</v>
      </c>
      <c r="B29" s="60" t="s">
        <v>51</v>
      </c>
      <c r="C29" s="381">
        <v>2240</v>
      </c>
      <c r="D29" s="222">
        <v>1290277</v>
      </c>
      <c r="E29" s="404" t="s">
        <v>52</v>
      </c>
      <c r="F29" s="404" t="s">
        <v>56</v>
      </c>
      <c r="G29" s="448" t="s">
        <v>57</v>
      </c>
    </row>
    <row r="30" spans="1:11" ht="43.5" customHeight="1" x14ac:dyDescent="0.25">
      <c r="A30" s="321"/>
      <c r="B30" s="62"/>
      <c r="C30" s="382"/>
      <c r="D30" s="224" t="s">
        <v>279</v>
      </c>
      <c r="E30" s="405"/>
      <c r="F30" s="405"/>
      <c r="G30" s="453"/>
    </row>
    <row r="31" spans="1:11" ht="42" customHeight="1" x14ac:dyDescent="0.25">
      <c r="A31" s="319" t="s">
        <v>58</v>
      </c>
      <c r="B31" s="60" t="s">
        <v>51</v>
      </c>
      <c r="C31" s="381">
        <v>2240</v>
      </c>
      <c r="D31" s="225">
        <f>8674965-1068309.2</f>
        <v>7606655.7999999998</v>
      </c>
      <c r="E31" s="404" t="s">
        <v>52</v>
      </c>
      <c r="F31" s="404" t="s">
        <v>59</v>
      </c>
      <c r="G31" s="448" t="s">
        <v>60</v>
      </c>
      <c r="J31" s="56"/>
    </row>
    <row r="32" spans="1:11" ht="44.25" customHeight="1" x14ac:dyDescent="0.25">
      <c r="A32" s="321"/>
      <c r="B32" s="62"/>
      <c r="C32" s="382"/>
      <c r="D32" s="224" t="s">
        <v>280</v>
      </c>
      <c r="E32" s="405"/>
      <c r="F32" s="405"/>
      <c r="G32" s="453"/>
      <c r="H32" s="226"/>
    </row>
    <row r="33" spans="1:10" ht="42" customHeight="1" x14ac:dyDescent="0.25">
      <c r="A33" s="319" t="s">
        <v>61</v>
      </c>
      <c r="B33" s="60" t="s">
        <v>51</v>
      </c>
      <c r="C33" s="381">
        <v>2240</v>
      </c>
      <c r="D33" s="222">
        <v>1068309.2</v>
      </c>
      <c r="E33" s="404" t="s">
        <v>52</v>
      </c>
      <c r="F33" s="404" t="s">
        <v>56</v>
      </c>
      <c r="G33" s="448" t="s">
        <v>57</v>
      </c>
    </row>
    <row r="34" spans="1:10" ht="41.25" customHeight="1" x14ac:dyDescent="0.25">
      <c r="A34" s="321"/>
      <c r="B34" s="62"/>
      <c r="C34" s="382"/>
      <c r="D34" s="224" t="s">
        <v>281</v>
      </c>
      <c r="E34" s="405"/>
      <c r="F34" s="405"/>
      <c r="G34" s="453"/>
    </row>
    <row r="35" spans="1:10" ht="68.25" customHeight="1" x14ac:dyDescent="0.25">
      <c r="A35" s="319" t="s">
        <v>302</v>
      </c>
      <c r="B35" s="60" t="s">
        <v>45</v>
      </c>
      <c r="C35" s="381">
        <v>2240</v>
      </c>
      <c r="D35" s="225">
        <v>815000</v>
      </c>
      <c r="E35" s="404" t="s">
        <v>24</v>
      </c>
      <c r="F35" s="404" t="s">
        <v>97</v>
      </c>
      <c r="G35" s="261" t="s">
        <v>25</v>
      </c>
    </row>
    <row r="36" spans="1:10" ht="27.75" customHeight="1" x14ac:dyDescent="0.25">
      <c r="A36" s="320"/>
      <c r="B36" s="70"/>
      <c r="C36" s="383"/>
      <c r="D36" s="72" t="s">
        <v>62</v>
      </c>
      <c r="E36" s="392"/>
      <c r="F36" s="392"/>
      <c r="G36" s="262" t="s">
        <v>63</v>
      </c>
    </row>
    <row r="37" spans="1:10" s="1" customFormat="1" ht="39" customHeight="1" x14ac:dyDescent="0.25">
      <c r="A37" s="291" t="s">
        <v>64</v>
      </c>
      <c r="B37" s="351" t="s">
        <v>65</v>
      </c>
      <c r="C37" s="373">
        <v>2240</v>
      </c>
      <c r="D37" s="66">
        <f>21200+28600</f>
        <v>49800</v>
      </c>
      <c r="E37" s="345" t="s">
        <v>66</v>
      </c>
      <c r="F37" s="345" t="s">
        <v>20</v>
      </c>
      <c r="G37" s="454" t="s">
        <v>67</v>
      </c>
      <c r="H37" s="217"/>
    </row>
    <row r="38" spans="1:10" s="1" customFormat="1" ht="48.75" customHeight="1" x14ac:dyDescent="0.25">
      <c r="A38" s="309"/>
      <c r="B38" s="352"/>
      <c r="C38" s="374"/>
      <c r="D38" s="58" t="s">
        <v>68</v>
      </c>
      <c r="E38" s="346"/>
      <c r="F38" s="346"/>
      <c r="G38" s="455"/>
      <c r="H38" s="218"/>
      <c r="J38" s="101"/>
    </row>
    <row r="39" spans="1:10" ht="48" customHeight="1" x14ac:dyDescent="0.25">
      <c r="A39" s="319" t="s">
        <v>69</v>
      </c>
      <c r="B39" s="357" t="s">
        <v>70</v>
      </c>
      <c r="C39" s="381">
        <v>2240</v>
      </c>
      <c r="D39" s="219">
        <v>576</v>
      </c>
      <c r="E39" s="404" t="s">
        <v>66</v>
      </c>
      <c r="F39" s="404" t="s">
        <v>20</v>
      </c>
      <c r="G39" s="456" t="s">
        <v>71</v>
      </c>
    </row>
    <row r="40" spans="1:10" ht="23.25" customHeight="1" x14ac:dyDescent="0.25">
      <c r="A40" s="320"/>
      <c r="B40" s="358"/>
      <c r="C40" s="383"/>
      <c r="D40" s="211" t="s">
        <v>72</v>
      </c>
      <c r="E40" s="392"/>
      <c r="F40" s="392"/>
      <c r="G40" s="450"/>
    </row>
    <row r="41" spans="1:10" ht="47.25" customHeight="1" x14ac:dyDescent="0.25">
      <c r="A41" s="307" t="s">
        <v>73</v>
      </c>
      <c r="B41" s="68" t="s">
        <v>74</v>
      </c>
      <c r="C41" s="69">
        <v>2240</v>
      </c>
      <c r="D41" s="74">
        <f>3545600-100400</f>
        <v>3445200</v>
      </c>
      <c r="E41" s="392" t="s">
        <v>75</v>
      </c>
      <c r="F41" s="391" t="s">
        <v>59</v>
      </c>
      <c r="G41" s="457" t="s">
        <v>76</v>
      </c>
    </row>
    <row r="42" spans="1:10" ht="38.25" customHeight="1" x14ac:dyDescent="0.25">
      <c r="A42" s="308"/>
      <c r="B42" s="70"/>
      <c r="C42" s="71"/>
      <c r="D42" s="72" t="s">
        <v>77</v>
      </c>
      <c r="E42" s="406"/>
      <c r="F42" s="392"/>
      <c r="G42" s="458"/>
    </row>
    <row r="43" spans="1:10" ht="43.5" customHeight="1" x14ac:dyDescent="0.25">
      <c r="A43" s="319" t="s">
        <v>78</v>
      </c>
      <c r="B43" s="60" t="s">
        <v>79</v>
      </c>
      <c r="C43" s="73">
        <v>2240</v>
      </c>
      <c r="D43" s="220">
        <f>100400+100000</f>
        <v>200400</v>
      </c>
      <c r="E43" s="404" t="s">
        <v>80</v>
      </c>
      <c r="F43" s="404" t="s">
        <v>56</v>
      </c>
      <c r="G43" s="456" t="s">
        <v>81</v>
      </c>
    </row>
    <row r="44" spans="1:10" ht="49.5" customHeight="1" x14ac:dyDescent="0.25">
      <c r="A44" s="320"/>
      <c r="B44" s="70"/>
      <c r="C44" s="71"/>
      <c r="D44" s="72" t="s">
        <v>82</v>
      </c>
      <c r="E44" s="392"/>
      <c r="F44" s="392"/>
      <c r="G44" s="450"/>
      <c r="I44" s="56"/>
    </row>
    <row r="45" spans="1:10" ht="41.25" customHeight="1" x14ac:dyDescent="0.25">
      <c r="A45" s="307" t="s">
        <v>83</v>
      </c>
      <c r="B45" s="68" t="s">
        <v>74</v>
      </c>
      <c r="C45" s="69">
        <v>2240</v>
      </c>
      <c r="D45" s="223">
        <f>3566217-51717</f>
        <v>3514500</v>
      </c>
      <c r="E45" s="392" t="s">
        <v>75</v>
      </c>
      <c r="F45" s="391" t="s">
        <v>59</v>
      </c>
      <c r="G45" s="456" t="s">
        <v>84</v>
      </c>
    </row>
    <row r="46" spans="1:10" ht="39" customHeight="1" x14ac:dyDescent="0.25">
      <c r="A46" s="308"/>
      <c r="B46" s="70"/>
      <c r="C46" s="71"/>
      <c r="D46" s="72" t="s">
        <v>85</v>
      </c>
      <c r="E46" s="406"/>
      <c r="F46" s="392"/>
      <c r="G46" s="450"/>
    </row>
    <row r="47" spans="1:10" ht="27" customHeight="1" x14ac:dyDescent="0.25">
      <c r="A47" s="307" t="s">
        <v>86</v>
      </c>
      <c r="B47" s="68" t="s">
        <v>74</v>
      </c>
      <c r="C47" s="69">
        <v>2240</v>
      </c>
      <c r="D47" s="221">
        <v>51717</v>
      </c>
      <c r="E47" s="392" t="s">
        <v>80</v>
      </c>
      <c r="F47" s="391" t="s">
        <v>56</v>
      </c>
      <c r="G47" s="456" t="s">
        <v>87</v>
      </c>
    </row>
    <row r="48" spans="1:10" ht="42" customHeight="1" x14ac:dyDescent="0.25">
      <c r="A48" s="308"/>
      <c r="B48" s="70"/>
      <c r="C48" s="71"/>
      <c r="D48" s="72" t="s">
        <v>88</v>
      </c>
      <c r="E48" s="406"/>
      <c r="F48" s="392"/>
      <c r="G48" s="450"/>
      <c r="I48" s="56"/>
      <c r="J48" s="56"/>
    </row>
    <row r="49" spans="1:8" ht="56.25" customHeight="1" x14ac:dyDescent="0.25">
      <c r="A49" s="291" t="s">
        <v>89</v>
      </c>
      <c r="B49" s="52" t="s">
        <v>90</v>
      </c>
      <c r="C49" s="75">
        <v>2240</v>
      </c>
      <c r="D49" s="17">
        <v>325200</v>
      </c>
      <c r="E49" s="346" t="s">
        <v>75</v>
      </c>
      <c r="F49" s="76" t="s">
        <v>91</v>
      </c>
      <c r="G49" s="442" t="s">
        <v>92</v>
      </c>
    </row>
    <row r="50" spans="1:8" ht="26.25" customHeight="1" x14ac:dyDescent="0.25">
      <c r="A50" s="309"/>
      <c r="B50" s="65"/>
      <c r="C50" s="77"/>
      <c r="D50" s="67" t="s">
        <v>93</v>
      </c>
      <c r="E50" s="396"/>
      <c r="F50" s="78"/>
      <c r="G50" s="443"/>
    </row>
    <row r="51" spans="1:8" ht="42" customHeight="1" x14ac:dyDescent="0.25">
      <c r="A51" s="310" t="s">
        <v>94</v>
      </c>
      <c r="B51" s="63" t="s">
        <v>95</v>
      </c>
      <c r="C51" s="79">
        <v>2240</v>
      </c>
      <c r="D51" s="80">
        <f>119748</f>
        <v>119748</v>
      </c>
      <c r="E51" s="81" t="s">
        <v>75</v>
      </c>
      <c r="F51" s="423" t="s">
        <v>91</v>
      </c>
      <c r="G51" s="459" t="s">
        <v>16</v>
      </c>
    </row>
    <row r="52" spans="1:8" ht="38.25" customHeight="1" x14ac:dyDescent="0.25">
      <c r="A52" s="309"/>
      <c r="B52" s="65"/>
      <c r="C52" s="82"/>
      <c r="D52" s="67" t="s">
        <v>96</v>
      </c>
      <c r="E52" s="59"/>
      <c r="F52" s="346"/>
      <c r="G52" s="443"/>
    </row>
    <row r="53" spans="1:8" ht="38.25" customHeight="1" x14ac:dyDescent="0.25">
      <c r="A53" s="310" t="s">
        <v>94</v>
      </c>
      <c r="B53" s="63" t="s">
        <v>95</v>
      </c>
      <c r="C53" s="79">
        <v>2240</v>
      </c>
      <c r="D53" s="80">
        <f>119748</f>
        <v>119748</v>
      </c>
      <c r="E53" s="81" t="s">
        <v>75</v>
      </c>
      <c r="F53" s="423" t="s">
        <v>97</v>
      </c>
      <c r="G53" s="459" t="s">
        <v>16</v>
      </c>
    </row>
    <row r="54" spans="1:8" ht="38.25" customHeight="1" x14ac:dyDescent="0.25">
      <c r="A54" s="309"/>
      <c r="B54" s="65"/>
      <c r="C54" s="82"/>
      <c r="D54" s="67" t="s">
        <v>96</v>
      </c>
      <c r="E54" s="59"/>
      <c r="F54" s="346"/>
      <c r="G54" s="443"/>
    </row>
    <row r="55" spans="1:8" ht="36" customHeight="1" x14ac:dyDescent="0.25">
      <c r="A55" s="295" t="s">
        <v>98</v>
      </c>
      <c r="B55" s="83" t="s">
        <v>99</v>
      </c>
      <c r="C55" s="384">
        <v>2240</v>
      </c>
      <c r="D55" s="17">
        <v>673500</v>
      </c>
      <c r="E55" s="345" t="s">
        <v>100</v>
      </c>
      <c r="F55" s="345" t="s">
        <v>97</v>
      </c>
      <c r="G55" s="462" t="s">
        <v>101</v>
      </c>
    </row>
    <row r="56" spans="1:8" ht="25.5" customHeight="1" x14ac:dyDescent="0.25">
      <c r="A56" s="296"/>
      <c r="B56" s="85"/>
      <c r="C56" s="385"/>
      <c r="D56" s="87" t="s">
        <v>102</v>
      </c>
      <c r="E56" s="346"/>
      <c r="F56" s="346"/>
      <c r="G56" s="463"/>
      <c r="H56" s="23"/>
    </row>
    <row r="57" spans="1:8" ht="52.5" customHeight="1" x14ac:dyDescent="0.25">
      <c r="A57" s="291" t="s">
        <v>103</v>
      </c>
      <c r="B57" s="88" t="s">
        <v>104</v>
      </c>
      <c r="C57" s="84">
        <v>2240</v>
      </c>
      <c r="D57" s="89">
        <v>3351915</v>
      </c>
      <c r="E57" s="346" t="s">
        <v>105</v>
      </c>
      <c r="F57" s="435" t="s">
        <v>106</v>
      </c>
      <c r="G57" s="464" t="s">
        <v>107</v>
      </c>
    </row>
    <row r="58" spans="1:8" ht="41.25" customHeight="1" x14ac:dyDescent="0.25">
      <c r="A58" s="309"/>
      <c r="B58" s="85"/>
      <c r="C58" s="86"/>
      <c r="D58" s="90" t="s">
        <v>108</v>
      </c>
      <c r="E58" s="396"/>
      <c r="F58" s="412"/>
      <c r="G58" s="465"/>
      <c r="H58" s="23"/>
    </row>
    <row r="59" spans="1:8" ht="28.5" customHeight="1" x14ac:dyDescent="0.25">
      <c r="A59" s="315" t="s">
        <v>109</v>
      </c>
      <c r="B59" s="63" t="s">
        <v>104</v>
      </c>
      <c r="C59" s="386">
        <v>2240</v>
      </c>
      <c r="D59" s="91">
        <v>476280</v>
      </c>
      <c r="E59" s="346" t="s">
        <v>105</v>
      </c>
      <c r="F59" s="435" t="s">
        <v>106</v>
      </c>
      <c r="G59" s="345" t="s">
        <v>110</v>
      </c>
      <c r="H59" s="23"/>
    </row>
    <row r="60" spans="1:8" ht="54.75" customHeight="1" x14ac:dyDescent="0.25">
      <c r="A60" s="316"/>
      <c r="B60" s="92"/>
      <c r="C60" s="387"/>
      <c r="D60" s="16" t="s">
        <v>111</v>
      </c>
      <c r="E60" s="396"/>
      <c r="F60" s="412"/>
      <c r="G60" s="346"/>
      <c r="H60" s="23"/>
    </row>
    <row r="61" spans="1:8" ht="51" customHeight="1" x14ac:dyDescent="0.25">
      <c r="A61" s="315" t="s">
        <v>112</v>
      </c>
      <c r="B61" s="93" t="s">
        <v>113</v>
      </c>
      <c r="C61" s="373">
        <v>2240</v>
      </c>
      <c r="D61" s="91">
        <v>243900</v>
      </c>
      <c r="E61" s="346" t="s">
        <v>105</v>
      </c>
      <c r="F61" s="411" t="s">
        <v>106</v>
      </c>
      <c r="G61" s="345" t="s">
        <v>114</v>
      </c>
      <c r="H61" s="23"/>
    </row>
    <row r="62" spans="1:8" ht="34.5" customHeight="1" x14ac:dyDescent="0.25">
      <c r="A62" s="316"/>
      <c r="B62" s="92"/>
      <c r="C62" s="374"/>
      <c r="D62" s="16" t="s">
        <v>115</v>
      </c>
      <c r="E62" s="396"/>
      <c r="F62" s="412"/>
      <c r="G62" s="346"/>
      <c r="H62" s="23"/>
    </row>
    <row r="63" spans="1:8" ht="31.5" customHeight="1" x14ac:dyDescent="0.25">
      <c r="A63" s="317" t="s">
        <v>116</v>
      </c>
      <c r="B63" s="94" t="s">
        <v>117</v>
      </c>
      <c r="C63" s="95">
        <v>2240</v>
      </c>
      <c r="D63" s="91">
        <v>660000</v>
      </c>
      <c r="E63" s="346" t="s">
        <v>118</v>
      </c>
      <c r="F63" s="411" t="s">
        <v>106</v>
      </c>
      <c r="G63" s="345" t="s">
        <v>119</v>
      </c>
      <c r="H63" s="23"/>
    </row>
    <row r="64" spans="1:8" ht="48" customHeight="1" x14ac:dyDescent="0.25">
      <c r="A64" s="317"/>
      <c r="B64" s="96"/>
      <c r="C64" s="18"/>
      <c r="D64" s="16" t="s">
        <v>120</v>
      </c>
      <c r="E64" s="396"/>
      <c r="F64" s="412"/>
      <c r="G64" s="346"/>
      <c r="H64" s="23"/>
    </row>
    <row r="65" spans="1:7" s="2" customFormat="1" ht="44.25" customHeight="1" x14ac:dyDescent="0.25">
      <c r="A65" s="287" t="s">
        <v>121</v>
      </c>
      <c r="B65" s="359" t="s">
        <v>122</v>
      </c>
      <c r="C65" s="377">
        <v>2240</v>
      </c>
      <c r="D65" s="66">
        <v>6372</v>
      </c>
      <c r="E65" s="401" t="s">
        <v>24</v>
      </c>
      <c r="F65" s="345" t="s">
        <v>123</v>
      </c>
      <c r="G65" s="466" t="s">
        <v>277</v>
      </c>
    </row>
    <row r="66" spans="1:7" s="2" customFormat="1" ht="26.25" customHeight="1" x14ac:dyDescent="0.25">
      <c r="A66" s="288"/>
      <c r="B66" s="360"/>
      <c r="C66" s="388"/>
      <c r="D66" s="90" t="s">
        <v>125</v>
      </c>
      <c r="E66" s="407"/>
      <c r="F66" s="346"/>
      <c r="G66" s="467"/>
    </row>
    <row r="67" spans="1:7" ht="48" hidden="1" customHeight="1" x14ac:dyDescent="0.25">
      <c r="A67" s="291" t="s">
        <v>126</v>
      </c>
      <c r="B67" s="63" t="s">
        <v>127</v>
      </c>
      <c r="C67" s="79">
        <v>2240</v>
      </c>
      <c r="D67" s="80">
        <f>1225372-1225372</f>
        <v>0</v>
      </c>
      <c r="E67" s="408" t="s">
        <v>128</v>
      </c>
      <c r="F67" s="436" t="s">
        <v>91</v>
      </c>
      <c r="G67" s="104" t="s">
        <v>124</v>
      </c>
    </row>
    <row r="68" spans="1:7" ht="45.75" hidden="1" customHeight="1" x14ac:dyDescent="0.25">
      <c r="A68" s="309"/>
      <c r="B68" s="65"/>
      <c r="C68" s="77"/>
      <c r="D68" s="58" t="s">
        <v>129</v>
      </c>
      <c r="E68" s="409"/>
      <c r="F68" s="437"/>
      <c r="G68" s="105" t="s">
        <v>130</v>
      </c>
    </row>
    <row r="69" spans="1:7" ht="45.75" hidden="1" customHeight="1" x14ac:dyDescent="0.25">
      <c r="A69" s="291" t="s">
        <v>131</v>
      </c>
      <c r="B69" s="63" t="s">
        <v>132</v>
      </c>
      <c r="C69" s="79">
        <v>2240</v>
      </c>
      <c r="D69" s="80">
        <v>0</v>
      </c>
      <c r="E69" s="408" t="s">
        <v>133</v>
      </c>
      <c r="F69" s="436" t="s">
        <v>97</v>
      </c>
      <c r="G69" s="104" t="s">
        <v>107</v>
      </c>
    </row>
    <row r="70" spans="1:7" ht="45.75" hidden="1" customHeight="1" x14ac:dyDescent="0.25">
      <c r="A70" s="309"/>
      <c r="B70" s="65"/>
      <c r="C70" s="77"/>
      <c r="D70" s="58" t="s">
        <v>134</v>
      </c>
      <c r="E70" s="409"/>
      <c r="F70" s="437"/>
      <c r="G70" s="105"/>
    </row>
    <row r="71" spans="1:7" ht="45.75" customHeight="1" x14ac:dyDescent="0.25">
      <c r="A71" s="291" t="s">
        <v>135</v>
      </c>
      <c r="B71" s="63" t="s">
        <v>136</v>
      </c>
      <c r="C71" s="209">
        <v>2240</v>
      </c>
      <c r="D71" s="80">
        <v>122880</v>
      </c>
      <c r="E71" s="345" t="s">
        <v>24</v>
      </c>
      <c r="F71" s="345" t="s">
        <v>91</v>
      </c>
      <c r="G71" s="104" t="s">
        <v>25</v>
      </c>
    </row>
    <row r="72" spans="1:7" ht="75" customHeight="1" x14ac:dyDescent="0.25">
      <c r="A72" s="309"/>
      <c r="B72" s="65"/>
      <c r="C72" s="210"/>
      <c r="D72" s="58" t="s">
        <v>137</v>
      </c>
      <c r="E72" s="409"/>
      <c r="F72" s="346"/>
      <c r="G72" s="106" t="s">
        <v>138</v>
      </c>
    </row>
    <row r="73" spans="1:7" ht="48" customHeight="1" x14ac:dyDescent="0.25">
      <c r="A73" s="318" t="s">
        <v>282</v>
      </c>
      <c r="B73" s="63" t="s">
        <v>274</v>
      </c>
      <c r="C73" s="107">
        <v>2240</v>
      </c>
      <c r="D73" s="80">
        <v>1500000</v>
      </c>
      <c r="E73" s="55" t="s">
        <v>139</v>
      </c>
      <c r="F73" s="227" t="s">
        <v>91</v>
      </c>
      <c r="G73" s="108" t="s">
        <v>107</v>
      </c>
    </row>
    <row r="74" spans="1:7" ht="27" customHeight="1" x14ac:dyDescent="0.25">
      <c r="A74" s="309"/>
      <c r="B74" s="65"/>
      <c r="C74" s="77"/>
      <c r="D74" s="58" t="s">
        <v>140</v>
      </c>
      <c r="E74" s="109"/>
      <c r="F74" s="110"/>
      <c r="G74" s="111"/>
    </row>
    <row r="75" spans="1:7" ht="94.5" customHeight="1" x14ac:dyDescent="0.25">
      <c r="A75" s="214" t="s">
        <v>141</v>
      </c>
      <c r="B75" s="68" t="s">
        <v>142</v>
      </c>
      <c r="C75" s="213">
        <v>2240</v>
      </c>
      <c r="D75" s="216">
        <v>1368000</v>
      </c>
      <c r="E75" s="404" t="s">
        <v>24</v>
      </c>
      <c r="F75" s="212" t="s">
        <v>20</v>
      </c>
      <c r="G75" s="468" t="s">
        <v>143</v>
      </c>
    </row>
    <row r="76" spans="1:7" ht="34.5" customHeight="1" x14ac:dyDescent="0.25">
      <c r="A76" s="214"/>
      <c r="B76" s="68"/>
      <c r="C76" s="71"/>
      <c r="D76" s="168" t="s">
        <v>144</v>
      </c>
      <c r="E76" s="392"/>
      <c r="F76" s="215"/>
      <c r="G76" s="469"/>
    </row>
    <row r="77" spans="1:7" ht="54" hidden="1" customHeight="1" x14ac:dyDescent="0.25">
      <c r="A77" s="291" t="s">
        <v>145</v>
      </c>
      <c r="B77" s="88" t="s">
        <v>146</v>
      </c>
      <c r="C77" s="113">
        <v>2240</v>
      </c>
      <c r="D77" s="80">
        <v>0</v>
      </c>
      <c r="E77" s="114" t="s">
        <v>147</v>
      </c>
      <c r="F77" s="115" t="s">
        <v>47</v>
      </c>
      <c r="G77" s="116" t="s">
        <v>148</v>
      </c>
    </row>
    <row r="78" spans="1:7" ht="33" hidden="1" customHeight="1" x14ac:dyDescent="0.25">
      <c r="A78" s="309"/>
      <c r="B78" s="117"/>
      <c r="C78" s="113"/>
      <c r="D78" s="87" t="s">
        <v>149</v>
      </c>
      <c r="E78" s="118" t="s">
        <v>21</v>
      </c>
      <c r="F78" s="119"/>
      <c r="G78" s="120"/>
    </row>
    <row r="79" spans="1:7" ht="42.75" customHeight="1" x14ac:dyDescent="0.25">
      <c r="A79" s="295" t="s">
        <v>150</v>
      </c>
      <c r="B79" s="63" t="s">
        <v>151</v>
      </c>
      <c r="C79" s="373">
        <v>2240</v>
      </c>
      <c r="D79" s="91">
        <f>4494154-3154</f>
        <v>4491000</v>
      </c>
      <c r="E79" s="345" t="s">
        <v>100</v>
      </c>
      <c r="F79" s="411" t="s">
        <v>152</v>
      </c>
      <c r="G79" s="121" t="s">
        <v>153</v>
      </c>
    </row>
    <row r="80" spans="1:7" ht="38.25" customHeight="1" x14ac:dyDescent="0.25">
      <c r="A80" s="296"/>
      <c r="B80" s="92"/>
      <c r="C80" s="374"/>
      <c r="D80" s="16" t="s">
        <v>154</v>
      </c>
      <c r="E80" s="346"/>
      <c r="F80" s="412"/>
      <c r="G80" s="122"/>
    </row>
    <row r="81" spans="1:8" s="3" customFormat="1" ht="45" customHeight="1" x14ac:dyDescent="0.25">
      <c r="A81" s="319" t="s">
        <v>155</v>
      </c>
      <c r="B81" s="60" t="s">
        <v>156</v>
      </c>
      <c r="C81" s="381">
        <v>2240</v>
      </c>
      <c r="D81" s="264">
        <f>3000000</f>
        <v>3000000</v>
      </c>
      <c r="E81" s="404" t="s">
        <v>100</v>
      </c>
      <c r="F81" s="347" t="s">
        <v>20</v>
      </c>
      <c r="G81" s="230" t="s">
        <v>16</v>
      </c>
    </row>
    <row r="82" spans="1:8" s="3" customFormat="1" ht="69.75" customHeight="1" x14ac:dyDescent="0.25">
      <c r="A82" s="320"/>
      <c r="B82" s="231"/>
      <c r="C82" s="383"/>
      <c r="D82" s="72" t="s">
        <v>157</v>
      </c>
      <c r="E82" s="392"/>
      <c r="F82" s="348"/>
      <c r="G82" s="232"/>
      <c r="H82" s="233"/>
    </row>
    <row r="83" spans="1:8" s="3" customFormat="1" ht="46.5" customHeight="1" x14ac:dyDescent="0.25">
      <c r="A83" s="291" t="s">
        <v>304</v>
      </c>
      <c r="B83" s="63" t="s">
        <v>158</v>
      </c>
      <c r="C83" s="373">
        <v>2240</v>
      </c>
      <c r="D83" s="64">
        <v>3000000</v>
      </c>
      <c r="E83" s="345" t="s">
        <v>52</v>
      </c>
      <c r="F83" s="345" t="s">
        <v>97</v>
      </c>
      <c r="G83" s="459" t="s">
        <v>16</v>
      </c>
    </row>
    <row r="84" spans="1:8" s="3" customFormat="1" ht="46.5" customHeight="1" x14ac:dyDescent="0.25">
      <c r="A84" s="292"/>
      <c r="B84" s="123"/>
      <c r="C84" s="393"/>
      <c r="D84" s="124" t="s">
        <v>159</v>
      </c>
      <c r="E84" s="410"/>
      <c r="F84" s="410"/>
      <c r="G84" s="470"/>
    </row>
    <row r="85" spans="1:8" s="3" customFormat="1" ht="32.25" customHeight="1" x14ac:dyDescent="0.25">
      <c r="A85" s="310" t="s">
        <v>160</v>
      </c>
      <c r="B85" s="93" t="s">
        <v>161</v>
      </c>
      <c r="C85" s="79">
        <v>2240</v>
      </c>
      <c r="D85" s="125">
        <v>2361600</v>
      </c>
      <c r="E85" s="81" t="s">
        <v>75</v>
      </c>
      <c r="F85" s="423" t="s">
        <v>20</v>
      </c>
      <c r="G85" s="459" t="s">
        <v>162</v>
      </c>
    </row>
    <row r="86" spans="1:8" s="3" customFormat="1" ht="47.25" customHeight="1" x14ac:dyDescent="0.25">
      <c r="A86" s="309"/>
      <c r="B86" s="65"/>
      <c r="C86" s="82"/>
      <c r="D86" s="67" t="s">
        <v>163</v>
      </c>
      <c r="E86" s="59"/>
      <c r="F86" s="346"/>
      <c r="G86" s="443"/>
    </row>
    <row r="87" spans="1:8" s="3" customFormat="1" ht="46.5" customHeight="1" x14ac:dyDescent="0.25">
      <c r="A87" s="291" t="s">
        <v>164</v>
      </c>
      <c r="B87" s="126" t="s">
        <v>165</v>
      </c>
      <c r="C87" s="75">
        <v>2240</v>
      </c>
      <c r="D87" s="17">
        <v>22000</v>
      </c>
      <c r="E87" s="346" t="s">
        <v>75</v>
      </c>
      <c r="F87" s="54" t="s">
        <v>33</v>
      </c>
      <c r="G87" s="442" t="s">
        <v>166</v>
      </c>
    </row>
    <row r="88" spans="1:8" s="3" customFormat="1" ht="26.25" customHeight="1" x14ac:dyDescent="0.25">
      <c r="A88" s="309"/>
      <c r="B88" s="65"/>
      <c r="C88" s="77"/>
      <c r="D88" s="67" t="s">
        <v>167</v>
      </c>
      <c r="E88" s="396"/>
      <c r="F88" s="78"/>
      <c r="G88" s="443"/>
    </row>
    <row r="89" spans="1:8" s="3" customFormat="1" ht="59.25" customHeight="1" x14ac:dyDescent="0.25">
      <c r="A89" s="291" t="s">
        <v>168</v>
      </c>
      <c r="B89" s="63" t="s">
        <v>169</v>
      </c>
      <c r="C89" s="386">
        <v>2240</v>
      </c>
      <c r="D89" s="17">
        <v>65000</v>
      </c>
      <c r="E89" s="411" t="s">
        <v>24</v>
      </c>
      <c r="F89" s="411" t="s">
        <v>33</v>
      </c>
      <c r="G89" s="471" t="s">
        <v>170</v>
      </c>
    </row>
    <row r="90" spans="1:8" s="3" customFormat="1" ht="31.5" customHeight="1" x14ac:dyDescent="0.25">
      <c r="A90" s="309"/>
      <c r="B90" s="65"/>
      <c r="C90" s="387"/>
      <c r="D90" s="16" t="s">
        <v>171</v>
      </c>
      <c r="E90" s="412"/>
      <c r="F90" s="412"/>
      <c r="G90" s="443"/>
    </row>
    <row r="91" spans="1:8" ht="36.75" customHeight="1" x14ac:dyDescent="0.25">
      <c r="A91" s="266" t="s">
        <v>284</v>
      </c>
      <c r="B91" s="353" t="s">
        <v>172</v>
      </c>
      <c r="C91" s="375">
        <v>2240</v>
      </c>
      <c r="D91" s="21">
        <f>6346800</f>
        <v>6346800</v>
      </c>
      <c r="E91" s="413" t="s">
        <v>173</v>
      </c>
      <c r="F91" s="413" t="s">
        <v>91</v>
      </c>
      <c r="G91" s="472" t="s">
        <v>153</v>
      </c>
    </row>
    <row r="92" spans="1:8" ht="36.75" customHeight="1" x14ac:dyDescent="0.25">
      <c r="A92" s="267"/>
      <c r="B92" s="354"/>
      <c r="C92" s="376"/>
      <c r="D92" s="58" t="s">
        <v>174</v>
      </c>
      <c r="E92" s="414"/>
      <c r="F92" s="414"/>
      <c r="G92" s="472"/>
      <c r="H92" s="263"/>
    </row>
    <row r="93" spans="1:8" ht="67.5" hidden="1" customHeight="1" x14ac:dyDescent="0.25">
      <c r="A93" s="268" t="s">
        <v>175</v>
      </c>
      <c r="B93" s="361" t="s">
        <v>176</v>
      </c>
      <c r="C93" s="113">
        <v>2240</v>
      </c>
      <c r="D93" s="53">
        <v>0</v>
      </c>
      <c r="E93" s="415" t="s">
        <v>177</v>
      </c>
      <c r="F93" s="417" t="s">
        <v>97</v>
      </c>
      <c r="G93" s="473" t="s">
        <v>25</v>
      </c>
    </row>
    <row r="94" spans="1:8" ht="33.75" hidden="1" customHeight="1" x14ac:dyDescent="0.25">
      <c r="A94" s="269"/>
      <c r="B94" s="362"/>
      <c r="C94" s="127"/>
      <c r="D94" s="128" t="s">
        <v>178</v>
      </c>
      <c r="E94" s="416"/>
      <c r="F94" s="407"/>
      <c r="G94" s="473"/>
    </row>
    <row r="95" spans="1:8" ht="102" hidden="1" customHeight="1" x14ac:dyDescent="0.25">
      <c r="A95" s="270" t="s">
        <v>179</v>
      </c>
      <c r="B95" s="363" t="s">
        <v>180</v>
      </c>
      <c r="C95" s="377">
        <v>2240</v>
      </c>
      <c r="D95" s="15">
        <v>0</v>
      </c>
      <c r="E95" s="417" t="s">
        <v>24</v>
      </c>
      <c r="F95" s="433" t="s">
        <v>20</v>
      </c>
      <c r="G95" s="464" t="s">
        <v>16</v>
      </c>
    </row>
    <row r="96" spans="1:8" ht="97.5" hidden="1" customHeight="1" x14ac:dyDescent="0.25">
      <c r="A96" s="271"/>
      <c r="B96" s="364"/>
      <c r="C96" s="388"/>
      <c r="D96" s="58" t="s">
        <v>181</v>
      </c>
      <c r="E96" s="407"/>
      <c r="F96" s="434"/>
      <c r="G96" s="465"/>
    </row>
    <row r="97" spans="1:9" ht="33.75" hidden="1" customHeight="1" x14ac:dyDescent="0.25">
      <c r="A97" s="270" t="s">
        <v>182</v>
      </c>
      <c r="B97" s="363" t="s">
        <v>183</v>
      </c>
      <c r="C97" s="377">
        <v>2240</v>
      </c>
      <c r="D97" s="15">
        <v>0</v>
      </c>
      <c r="E97" s="417" t="s">
        <v>24</v>
      </c>
      <c r="F97" s="433" t="s">
        <v>20</v>
      </c>
      <c r="G97" s="464" t="s">
        <v>25</v>
      </c>
    </row>
    <row r="98" spans="1:9" ht="29.25" hidden="1" customHeight="1" x14ac:dyDescent="0.25">
      <c r="A98" s="271"/>
      <c r="B98" s="364"/>
      <c r="C98" s="388"/>
      <c r="D98" s="58" t="s">
        <v>184</v>
      </c>
      <c r="E98" s="407"/>
      <c r="F98" s="434"/>
      <c r="G98" s="465"/>
    </row>
    <row r="99" spans="1:9" ht="52.5" hidden="1" customHeight="1" x14ac:dyDescent="0.25">
      <c r="A99" s="285" t="s">
        <v>185</v>
      </c>
      <c r="B99" s="88" t="s">
        <v>186</v>
      </c>
      <c r="C99" s="384">
        <v>2240</v>
      </c>
      <c r="D99" s="17">
        <v>0</v>
      </c>
      <c r="E99" s="418" t="s">
        <v>187</v>
      </c>
      <c r="F99" s="401" t="s">
        <v>152</v>
      </c>
      <c r="G99" s="462" t="s">
        <v>188</v>
      </c>
    </row>
    <row r="100" spans="1:9" ht="57" hidden="1" customHeight="1" x14ac:dyDescent="0.25">
      <c r="A100" s="286"/>
      <c r="B100" s="85"/>
      <c r="C100" s="385"/>
      <c r="D100" s="58" t="s">
        <v>189</v>
      </c>
      <c r="E100" s="419"/>
      <c r="F100" s="407"/>
      <c r="G100" s="463"/>
    </row>
    <row r="101" spans="1:9" ht="42.75" customHeight="1" x14ac:dyDescent="0.25">
      <c r="A101" s="270" t="s">
        <v>190</v>
      </c>
      <c r="B101" s="359" t="s">
        <v>136</v>
      </c>
      <c r="C101" s="377">
        <v>2240</v>
      </c>
      <c r="D101" s="66">
        <v>667359</v>
      </c>
      <c r="E101" s="401" t="s">
        <v>100</v>
      </c>
      <c r="F101" s="401" t="s">
        <v>91</v>
      </c>
      <c r="G101" s="466" t="s">
        <v>124</v>
      </c>
      <c r="H101" s="1"/>
      <c r="I101" s="1"/>
    </row>
    <row r="102" spans="1:9" ht="38.25" customHeight="1" x14ac:dyDescent="0.25">
      <c r="A102" s="271"/>
      <c r="B102" s="360"/>
      <c r="C102" s="388"/>
      <c r="D102" s="90" t="s">
        <v>191</v>
      </c>
      <c r="E102" s="407"/>
      <c r="F102" s="407"/>
      <c r="G102" s="467"/>
      <c r="H102" s="1"/>
      <c r="I102" s="1"/>
    </row>
    <row r="103" spans="1:9" ht="42.75" customHeight="1" x14ac:dyDescent="0.25">
      <c r="A103" s="287" t="s">
        <v>192</v>
      </c>
      <c r="B103" s="359" t="s">
        <v>193</v>
      </c>
      <c r="C103" s="377">
        <v>2240</v>
      </c>
      <c r="D103" s="129">
        <v>226552</v>
      </c>
      <c r="E103" s="401" t="s">
        <v>75</v>
      </c>
      <c r="F103" s="401" t="s">
        <v>91</v>
      </c>
      <c r="G103" s="478" t="s">
        <v>124</v>
      </c>
    </row>
    <row r="104" spans="1:9" ht="38.25" customHeight="1" x14ac:dyDescent="0.25">
      <c r="A104" s="288"/>
      <c r="B104" s="360"/>
      <c r="C104" s="388"/>
      <c r="D104" s="90" t="s">
        <v>194</v>
      </c>
      <c r="E104" s="407"/>
      <c r="F104" s="407"/>
      <c r="G104" s="479"/>
    </row>
    <row r="105" spans="1:9" ht="66" customHeight="1" x14ac:dyDescent="0.25">
      <c r="A105" s="130" t="s">
        <v>195</v>
      </c>
      <c r="B105" s="52" t="s">
        <v>196</v>
      </c>
      <c r="C105" s="95">
        <v>2240</v>
      </c>
      <c r="D105" s="131">
        <f>1331640+1296000</f>
        <v>2627640</v>
      </c>
      <c r="E105" s="423" t="s">
        <v>197</v>
      </c>
      <c r="F105" s="423" t="s">
        <v>152</v>
      </c>
      <c r="G105" s="132" t="s">
        <v>198</v>
      </c>
      <c r="H105" s="23"/>
    </row>
    <row r="106" spans="1:9" ht="51.75" customHeight="1" x14ac:dyDescent="0.25">
      <c r="A106" s="133"/>
      <c r="B106" s="65"/>
      <c r="C106" s="95"/>
      <c r="D106" s="19" t="s">
        <v>199</v>
      </c>
      <c r="E106" s="346"/>
      <c r="F106" s="346"/>
      <c r="G106" s="105"/>
    </row>
    <row r="107" spans="1:9" ht="33.75" hidden="1" customHeight="1" x14ac:dyDescent="0.25">
      <c r="A107" s="289" t="s">
        <v>200</v>
      </c>
      <c r="B107" s="359" t="s">
        <v>201</v>
      </c>
      <c r="C107" s="377">
        <v>2240</v>
      </c>
      <c r="D107" s="80">
        <v>0</v>
      </c>
      <c r="E107" s="346" t="s">
        <v>75</v>
      </c>
      <c r="F107" s="433" t="s">
        <v>106</v>
      </c>
      <c r="G107" s="480" t="s">
        <v>202</v>
      </c>
    </row>
    <row r="108" spans="1:9" ht="48.75" hidden="1" customHeight="1" x14ac:dyDescent="0.25">
      <c r="A108" s="290"/>
      <c r="B108" s="360"/>
      <c r="C108" s="388"/>
      <c r="D108" s="16" t="s">
        <v>203</v>
      </c>
      <c r="E108" s="396"/>
      <c r="F108" s="434"/>
      <c r="G108" s="481"/>
    </row>
    <row r="109" spans="1:9" ht="59.25" customHeight="1" x14ac:dyDescent="0.25">
      <c r="A109" s="291" t="s">
        <v>204</v>
      </c>
      <c r="B109" s="63" t="s">
        <v>205</v>
      </c>
      <c r="C109" s="373">
        <v>2240</v>
      </c>
      <c r="D109" s="64">
        <v>550000</v>
      </c>
      <c r="E109" s="345" t="s">
        <v>24</v>
      </c>
      <c r="F109" s="345" t="s">
        <v>33</v>
      </c>
      <c r="G109" s="459" t="s">
        <v>206</v>
      </c>
    </row>
    <row r="110" spans="1:9" ht="44.25" customHeight="1" x14ac:dyDescent="0.25">
      <c r="A110" s="292"/>
      <c r="B110" s="123"/>
      <c r="C110" s="393"/>
      <c r="D110" s="124" t="s">
        <v>207</v>
      </c>
      <c r="E110" s="410"/>
      <c r="F110" s="410"/>
      <c r="G110" s="470"/>
    </row>
    <row r="111" spans="1:9" ht="45.75" customHeight="1" x14ac:dyDescent="0.25">
      <c r="A111" s="112" t="s">
        <v>208</v>
      </c>
      <c r="B111" s="134" t="s">
        <v>209</v>
      </c>
      <c r="C111" s="55">
        <v>2240</v>
      </c>
      <c r="D111" s="131">
        <v>560000</v>
      </c>
      <c r="E111" s="423" t="s">
        <v>197</v>
      </c>
      <c r="F111" s="55" t="s">
        <v>97</v>
      </c>
      <c r="G111" s="132" t="s">
        <v>124</v>
      </c>
    </row>
    <row r="112" spans="1:9" ht="30" customHeight="1" x14ac:dyDescent="0.25">
      <c r="A112" s="135"/>
      <c r="B112" s="134"/>
      <c r="C112" s="55"/>
      <c r="D112" s="19" t="s">
        <v>210</v>
      </c>
      <c r="E112" s="346"/>
      <c r="F112" s="110"/>
      <c r="G112" s="105"/>
    </row>
    <row r="113" spans="1:8" ht="45.75" customHeight="1" x14ac:dyDescent="0.25">
      <c r="A113" s="293" t="s">
        <v>288</v>
      </c>
      <c r="B113" s="357" t="s">
        <v>136</v>
      </c>
      <c r="C113" s="381">
        <v>2240</v>
      </c>
      <c r="D113" s="37">
        <v>6074000</v>
      </c>
      <c r="E113" s="424" t="s">
        <v>211</v>
      </c>
      <c r="F113" s="441" t="s">
        <v>97</v>
      </c>
      <c r="G113" s="456" t="s">
        <v>107</v>
      </c>
    </row>
    <row r="114" spans="1:8" ht="45.75" customHeight="1" x14ac:dyDescent="0.25">
      <c r="A114" s="294"/>
      <c r="B114" s="358"/>
      <c r="C114" s="383"/>
      <c r="D114" s="265" t="s">
        <v>212</v>
      </c>
      <c r="E114" s="425"/>
      <c r="F114" s="392"/>
      <c r="G114" s="450"/>
      <c r="H114" s="263"/>
    </row>
    <row r="115" spans="1:8" ht="31.5" customHeight="1" x14ac:dyDescent="0.25">
      <c r="A115" s="295" t="s">
        <v>213</v>
      </c>
      <c r="B115" s="351" t="s">
        <v>136</v>
      </c>
      <c r="C115" s="373">
        <v>2240</v>
      </c>
      <c r="D115" s="80">
        <v>450000</v>
      </c>
      <c r="E115" s="413" t="s">
        <v>211</v>
      </c>
      <c r="F115" s="345" t="s">
        <v>214</v>
      </c>
      <c r="G115" s="442" t="s">
        <v>107</v>
      </c>
    </row>
    <row r="116" spans="1:8" ht="39" customHeight="1" x14ac:dyDescent="0.25">
      <c r="A116" s="296"/>
      <c r="B116" s="352"/>
      <c r="C116" s="374"/>
      <c r="D116" s="136" t="s">
        <v>215</v>
      </c>
      <c r="E116" s="414"/>
      <c r="F116" s="346"/>
      <c r="G116" s="443"/>
    </row>
    <row r="117" spans="1:8" ht="31.5" customHeight="1" x14ac:dyDescent="0.25">
      <c r="A117" s="287" t="s">
        <v>216</v>
      </c>
      <c r="B117" s="351" t="s">
        <v>136</v>
      </c>
      <c r="C117" s="137">
        <v>2240</v>
      </c>
      <c r="D117" s="80">
        <v>1899000</v>
      </c>
      <c r="E117" s="407" t="s">
        <v>75</v>
      </c>
      <c r="F117" s="34" t="s">
        <v>47</v>
      </c>
      <c r="G117" s="138" t="s">
        <v>25</v>
      </c>
    </row>
    <row r="118" spans="1:8" ht="37.5" customHeight="1" x14ac:dyDescent="0.25">
      <c r="A118" s="288"/>
      <c r="B118" s="352"/>
      <c r="C118" s="102"/>
      <c r="D118" s="139" t="s">
        <v>217</v>
      </c>
      <c r="E118" s="426"/>
      <c r="F118" s="103"/>
      <c r="G118" s="140" t="s">
        <v>218</v>
      </c>
    </row>
    <row r="119" spans="1:8" ht="41.25" customHeight="1" x14ac:dyDescent="0.25">
      <c r="A119" s="297" t="s">
        <v>219</v>
      </c>
      <c r="B119" s="351" t="s">
        <v>136</v>
      </c>
      <c r="C119" s="137">
        <v>2240</v>
      </c>
      <c r="D119" s="141">
        <f>6573320-100000</f>
        <v>6473320</v>
      </c>
      <c r="E119" s="426" t="s">
        <v>75</v>
      </c>
      <c r="F119" s="142" t="s">
        <v>33</v>
      </c>
      <c r="G119" s="138" t="s">
        <v>220</v>
      </c>
    </row>
    <row r="120" spans="1:8" ht="53.25" customHeight="1" x14ac:dyDescent="0.25">
      <c r="A120" s="298"/>
      <c r="B120" s="352"/>
      <c r="C120" s="137"/>
      <c r="D120" s="143" t="s">
        <v>221</v>
      </c>
      <c r="E120" s="426"/>
      <c r="F120" s="144"/>
      <c r="G120" s="145" t="s">
        <v>222</v>
      </c>
    </row>
    <row r="121" spans="1:8" ht="41.25" customHeight="1" x14ac:dyDescent="0.25">
      <c r="A121" s="299" t="s">
        <v>223</v>
      </c>
      <c r="B121" s="351" t="s">
        <v>136</v>
      </c>
      <c r="C121" s="377">
        <v>2240</v>
      </c>
      <c r="D121" s="141">
        <v>1543995</v>
      </c>
      <c r="E121" s="426" t="s">
        <v>105</v>
      </c>
      <c r="F121" s="146" t="s">
        <v>15</v>
      </c>
      <c r="G121" s="147" t="s">
        <v>25</v>
      </c>
    </row>
    <row r="122" spans="1:8" ht="48.75" customHeight="1" x14ac:dyDescent="0.25">
      <c r="A122" s="300"/>
      <c r="B122" s="352"/>
      <c r="C122" s="388"/>
      <c r="D122" s="143" t="s">
        <v>224</v>
      </c>
      <c r="E122" s="426"/>
      <c r="F122" s="103"/>
      <c r="G122" s="148" t="s">
        <v>218</v>
      </c>
    </row>
    <row r="123" spans="1:8" ht="29.25" customHeight="1" x14ac:dyDescent="0.25">
      <c r="A123" s="301" t="s">
        <v>275</v>
      </c>
      <c r="B123" s="365" t="s">
        <v>136</v>
      </c>
      <c r="C123" s="239">
        <v>2240</v>
      </c>
      <c r="D123" s="242">
        <v>4320000</v>
      </c>
      <c r="E123" s="420" t="s">
        <v>24</v>
      </c>
      <c r="F123" s="460" t="s">
        <v>91</v>
      </c>
      <c r="G123" s="482" t="s">
        <v>225</v>
      </c>
      <c r="H123" s="23"/>
    </row>
    <row r="124" spans="1:8" ht="34.5" customHeight="1" x14ac:dyDescent="0.25">
      <c r="A124" s="302"/>
      <c r="B124" s="366"/>
      <c r="C124" s="240"/>
      <c r="D124" s="241" t="s">
        <v>226</v>
      </c>
      <c r="E124" s="420"/>
      <c r="F124" s="461"/>
      <c r="G124" s="483"/>
      <c r="H124" s="243"/>
    </row>
    <row r="125" spans="1:8" ht="29.25" customHeight="1" x14ac:dyDescent="0.25">
      <c r="A125" s="303" t="s">
        <v>227</v>
      </c>
      <c r="B125" s="351" t="s">
        <v>228</v>
      </c>
      <c r="C125" s="373">
        <v>2240</v>
      </c>
      <c r="D125" s="80">
        <v>190000</v>
      </c>
      <c r="E125" s="346" t="s">
        <v>75</v>
      </c>
      <c r="F125" s="345" t="s">
        <v>47</v>
      </c>
      <c r="G125" s="442" t="s">
        <v>229</v>
      </c>
      <c r="H125" s="23"/>
    </row>
    <row r="126" spans="1:8" ht="36.75" customHeight="1" x14ac:dyDescent="0.25">
      <c r="A126" s="304"/>
      <c r="B126" s="352"/>
      <c r="C126" s="374"/>
      <c r="D126" s="16" t="s">
        <v>230</v>
      </c>
      <c r="E126" s="396"/>
      <c r="F126" s="346"/>
      <c r="G126" s="443"/>
      <c r="H126" s="23"/>
    </row>
    <row r="127" spans="1:8" ht="52.5" customHeight="1" x14ac:dyDescent="0.25">
      <c r="A127" s="305" t="s">
        <v>289</v>
      </c>
      <c r="B127" s="367" t="s">
        <v>287</v>
      </c>
      <c r="C127" s="389">
        <v>2240</v>
      </c>
      <c r="D127" s="256">
        <v>450000</v>
      </c>
      <c r="E127" s="421" t="s">
        <v>290</v>
      </c>
      <c r="F127" s="438" t="s">
        <v>97</v>
      </c>
      <c r="G127" s="484" t="s">
        <v>291</v>
      </c>
      <c r="H127" s="23"/>
    </row>
    <row r="128" spans="1:8" ht="29.25" customHeight="1" x14ac:dyDescent="0.25">
      <c r="A128" s="306"/>
      <c r="B128" s="368"/>
      <c r="C128" s="390"/>
      <c r="D128" s="257" t="s">
        <v>232</v>
      </c>
      <c r="E128" s="422"/>
      <c r="F128" s="421"/>
      <c r="G128" s="485"/>
      <c r="H128" s="23"/>
    </row>
    <row r="129" spans="1:11" ht="29.25" customHeight="1" x14ac:dyDescent="0.25">
      <c r="A129" s="287" t="s">
        <v>286</v>
      </c>
      <c r="B129" s="367" t="s">
        <v>287</v>
      </c>
      <c r="C129" s="377">
        <v>2240</v>
      </c>
      <c r="D129" s="66">
        <v>450000</v>
      </c>
      <c r="E129" s="346" t="s">
        <v>75</v>
      </c>
      <c r="F129" s="345" t="s">
        <v>97</v>
      </c>
      <c r="G129" s="473" t="s">
        <v>285</v>
      </c>
      <c r="H129" s="23"/>
    </row>
    <row r="130" spans="1:11" ht="49.5" customHeight="1" x14ac:dyDescent="0.25">
      <c r="A130" s="288"/>
      <c r="B130" s="360"/>
      <c r="C130" s="388"/>
      <c r="D130" s="20" t="s">
        <v>232</v>
      </c>
      <c r="E130" s="396"/>
      <c r="F130" s="346"/>
      <c r="G130" s="463"/>
      <c r="H130" s="23"/>
    </row>
    <row r="131" spans="1:11" ht="49.5" customHeight="1" x14ac:dyDescent="0.25">
      <c r="A131" s="272" t="s">
        <v>283</v>
      </c>
      <c r="B131" s="370" t="s">
        <v>231</v>
      </c>
      <c r="C131" s="381">
        <v>2240</v>
      </c>
      <c r="D131" s="255">
        <f>690000-574740</f>
        <v>115260</v>
      </c>
      <c r="E131" s="392" t="s">
        <v>75</v>
      </c>
      <c r="F131" s="404" t="s">
        <v>91</v>
      </c>
      <c r="G131" s="486" t="s">
        <v>293</v>
      </c>
      <c r="H131" s="23"/>
    </row>
    <row r="132" spans="1:11" ht="25.5" customHeight="1" x14ac:dyDescent="0.25">
      <c r="A132" s="273"/>
      <c r="B132" s="358"/>
      <c r="C132" s="383"/>
      <c r="D132" s="258" t="s">
        <v>294</v>
      </c>
      <c r="E132" s="406"/>
      <c r="F132" s="392"/>
      <c r="G132" s="450"/>
      <c r="H132" s="2"/>
    </row>
    <row r="133" spans="1:11" ht="25.5" customHeight="1" x14ac:dyDescent="0.25">
      <c r="A133" s="272" t="s">
        <v>283</v>
      </c>
      <c r="B133" s="370" t="s">
        <v>231</v>
      </c>
      <c r="C133" s="381">
        <v>2241</v>
      </c>
      <c r="D133" s="260">
        <v>574740</v>
      </c>
      <c r="E133" s="392" t="s">
        <v>24</v>
      </c>
      <c r="F133" s="404" t="s">
        <v>97</v>
      </c>
      <c r="G133" s="449" t="s">
        <v>292</v>
      </c>
      <c r="H133" s="23"/>
    </row>
    <row r="134" spans="1:11" ht="43.5" customHeight="1" x14ac:dyDescent="0.25">
      <c r="A134" s="273"/>
      <c r="B134" s="358"/>
      <c r="C134" s="383"/>
      <c r="D134" s="258" t="s">
        <v>295</v>
      </c>
      <c r="E134" s="406"/>
      <c r="F134" s="392"/>
      <c r="G134" s="450"/>
      <c r="H134" s="2"/>
    </row>
    <row r="135" spans="1:11" ht="49.5" customHeight="1" x14ac:dyDescent="0.25">
      <c r="A135" s="285" t="s">
        <v>233</v>
      </c>
      <c r="B135" s="63" t="s">
        <v>234</v>
      </c>
      <c r="C135" s="384">
        <v>2240</v>
      </c>
      <c r="D135" s="149">
        <v>100000</v>
      </c>
      <c r="E135" s="401" t="s">
        <v>100</v>
      </c>
      <c r="F135" s="439" t="s">
        <v>97</v>
      </c>
      <c r="G135" s="150" t="s">
        <v>16</v>
      </c>
      <c r="H135" s="23"/>
    </row>
    <row r="136" spans="1:11" ht="16.5" customHeight="1" x14ac:dyDescent="0.25">
      <c r="A136" s="286"/>
      <c r="B136" s="151"/>
      <c r="C136" s="385"/>
      <c r="D136" s="16" t="s">
        <v>235</v>
      </c>
      <c r="E136" s="407"/>
      <c r="F136" s="440"/>
      <c r="G136" s="152"/>
      <c r="H136" s="23"/>
    </row>
    <row r="137" spans="1:11" ht="27" customHeight="1" x14ac:dyDescent="0.3">
      <c r="A137" s="153" t="s">
        <v>236</v>
      </c>
      <c r="B137" s="154"/>
      <c r="C137" s="155"/>
      <c r="D137" s="156">
        <f>D25+D27+D29+D31+D33+D35+D37+D39+D43+D41+D45+D47+D49+D51+D55+D57+D59+D61+D63+D65+D71+D73+D75+D79+D81+D83+D85+D87+D89+D91+D101+D103+D105+D107+D109+D111+D113+D115+D117+D119+D121+D123+D125+D127+D129+D135+D53+D133+D131</f>
        <v>82462566</v>
      </c>
      <c r="E137" s="155"/>
      <c r="F137" s="155"/>
      <c r="G137" s="157"/>
      <c r="H137" s="51"/>
      <c r="I137" s="206"/>
      <c r="J137" s="56"/>
      <c r="K137" s="22"/>
    </row>
    <row r="138" spans="1:11" ht="39.75" hidden="1" customHeight="1" x14ac:dyDescent="0.25">
      <c r="A138" s="291" t="s">
        <v>237</v>
      </c>
      <c r="B138" s="13" t="s">
        <v>238</v>
      </c>
      <c r="C138" s="14" t="s">
        <v>239</v>
      </c>
      <c r="D138" s="64">
        <v>0</v>
      </c>
      <c r="E138" s="401" t="s">
        <v>240</v>
      </c>
      <c r="F138" s="401" t="s">
        <v>33</v>
      </c>
      <c r="G138" s="446" t="s">
        <v>241</v>
      </c>
      <c r="H138" s="158"/>
      <c r="I138" s="205"/>
      <c r="K138" s="22"/>
    </row>
    <row r="139" spans="1:11" ht="69.75" hidden="1" customHeight="1" x14ac:dyDescent="0.25">
      <c r="A139" s="309"/>
      <c r="B139" s="159"/>
      <c r="C139" s="57"/>
      <c r="D139" s="36" t="s">
        <v>242</v>
      </c>
      <c r="E139" s="402"/>
      <c r="F139" s="402"/>
      <c r="G139" s="447"/>
      <c r="H139" s="158"/>
      <c r="I139" s="205"/>
      <c r="K139" s="22"/>
    </row>
    <row r="140" spans="1:11" ht="39.75" hidden="1" customHeight="1" x14ac:dyDescent="0.25">
      <c r="A140" s="160" t="s">
        <v>243</v>
      </c>
      <c r="B140" s="369" t="s">
        <v>244</v>
      </c>
      <c r="C140" s="391">
        <v>3110</v>
      </c>
      <c r="D140" s="161">
        <v>0</v>
      </c>
      <c r="E140" s="391" t="s">
        <v>245</v>
      </c>
      <c r="F140" s="391" t="s">
        <v>214</v>
      </c>
      <c r="G140" s="474" t="s">
        <v>241</v>
      </c>
      <c r="H140" s="158"/>
      <c r="I140" s="205"/>
      <c r="K140" s="22"/>
    </row>
    <row r="141" spans="1:11" ht="39.75" hidden="1" customHeight="1" x14ac:dyDescent="0.25">
      <c r="A141" s="162"/>
      <c r="B141" s="308"/>
      <c r="C141" s="392"/>
      <c r="D141" s="163" t="s">
        <v>246</v>
      </c>
      <c r="E141" s="392"/>
      <c r="F141" s="392"/>
      <c r="G141" s="475"/>
      <c r="H141" s="158"/>
      <c r="I141" s="205"/>
      <c r="K141" s="22"/>
    </row>
    <row r="142" spans="1:11" ht="43.5" hidden="1" customHeight="1" x14ac:dyDescent="0.25">
      <c r="A142" s="488"/>
      <c r="B142" s="369" t="s">
        <v>247</v>
      </c>
      <c r="C142" s="391">
        <v>3110</v>
      </c>
      <c r="D142" s="161">
        <v>0</v>
      </c>
      <c r="E142" s="391" t="s">
        <v>245</v>
      </c>
      <c r="F142" s="391" t="s">
        <v>97</v>
      </c>
      <c r="G142" s="487" t="s">
        <v>198</v>
      </c>
      <c r="K142" s="56"/>
    </row>
    <row r="143" spans="1:11" ht="42.75" hidden="1" customHeight="1" x14ac:dyDescent="0.25">
      <c r="A143" s="320"/>
      <c r="B143" s="308"/>
      <c r="C143" s="392"/>
      <c r="D143" s="164" t="s">
        <v>248</v>
      </c>
      <c r="E143" s="392"/>
      <c r="F143" s="392"/>
      <c r="G143" s="487"/>
      <c r="H143" s="56"/>
    </row>
    <row r="144" spans="1:11" ht="43.5" hidden="1" customHeight="1" x14ac:dyDescent="0.25">
      <c r="A144" s="319"/>
      <c r="B144" s="357" t="s">
        <v>249</v>
      </c>
      <c r="C144" s="165">
        <v>3110</v>
      </c>
      <c r="D144" s="166">
        <v>0</v>
      </c>
      <c r="E144" s="404" t="s">
        <v>250</v>
      </c>
      <c r="F144" s="347" t="s">
        <v>47</v>
      </c>
      <c r="G144" s="474" t="s">
        <v>241</v>
      </c>
    </row>
    <row r="145" spans="1:11" ht="63" hidden="1" customHeight="1" x14ac:dyDescent="0.25">
      <c r="A145" s="320"/>
      <c r="B145" s="358"/>
      <c r="C145" s="165"/>
      <c r="D145" s="168" t="s">
        <v>251</v>
      </c>
      <c r="E145" s="392"/>
      <c r="F145" s="348"/>
      <c r="G145" s="475"/>
    </row>
    <row r="146" spans="1:11" ht="75.75" hidden="1" customHeight="1" x14ac:dyDescent="0.25">
      <c r="A146" s="319"/>
      <c r="B146" s="357" t="s">
        <v>252</v>
      </c>
      <c r="C146" s="347">
        <v>3110</v>
      </c>
      <c r="D146" s="166">
        <v>0</v>
      </c>
      <c r="E146" s="167" t="s">
        <v>105</v>
      </c>
      <c r="F146" s="347" t="s">
        <v>47</v>
      </c>
      <c r="G146" s="474" t="s">
        <v>253</v>
      </c>
    </row>
    <row r="147" spans="1:11" ht="48" hidden="1" customHeight="1" x14ac:dyDescent="0.25">
      <c r="A147" s="320"/>
      <c r="B147" s="358"/>
      <c r="C147" s="348"/>
      <c r="D147" s="168" t="s">
        <v>254</v>
      </c>
      <c r="E147" s="169"/>
      <c r="F147" s="348"/>
      <c r="G147" s="475"/>
    </row>
    <row r="148" spans="1:11" ht="27.75" hidden="1" customHeight="1" x14ac:dyDescent="0.3">
      <c r="A148" s="170" t="s">
        <v>255</v>
      </c>
      <c r="B148" s="171"/>
      <c r="C148" s="172"/>
      <c r="D148" s="173">
        <f>D140+D142+D144+D146+D138</f>
        <v>0</v>
      </c>
      <c r="E148" s="172"/>
      <c r="F148" s="172"/>
      <c r="G148" s="174"/>
      <c r="H148" s="175"/>
      <c r="I148" s="205"/>
      <c r="J148" s="56"/>
      <c r="K148" s="207"/>
    </row>
    <row r="149" spans="1:11" ht="60" hidden="1" customHeight="1" x14ac:dyDescent="0.25">
      <c r="A149" s="291" t="s">
        <v>256</v>
      </c>
      <c r="B149" s="341" t="s">
        <v>257</v>
      </c>
      <c r="C149" s="345">
        <v>3122</v>
      </c>
      <c r="D149" s="176">
        <v>6899700</v>
      </c>
      <c r="E149" s="345" t="s">
        <v>258</v>
      </c>
      <c r="F149" s="345" t="s">
        <v>20</v>
      </c>
      <c r="G149" s="476" t="s">
        <v>259</v>
      </c>
      <c r="H149" s="177"/>
      <c r="I149" s="205"/>
      <c r="K149" s="56"/>
    </row>
    <row r="150" spans="1:11" ht="119.25" hidden="1" customHeight="1" x14ac:dyDescent="0.25">
      <c r="A150" s="334"/>
      <c r="B150" s="342"/>
      <c r="C150" s="346"/>
      <c r="D150" s="178" t="s">
        <v>260</v>
      </c>
      <c r="E150" s="346"/>
      <c r="F150" s="346"/>
      <c r="G150" s="477"/>
      <c r="H150" s="179"/>
      <c r="I150" s="205"/>
      <c r="K150" s="56"/>
    </row>
    <row r="151" spans="1:11" ht="42" hidden="1" customHeight="1" x14ac:dyDescent="0.25">
      <c r="A151" s="291" t="s">
        <v>261</v>
      </c>
      <c r="B151" s="341" t="s">
        <v>262</v>
      </c>
      <c r="C151" s="345">
        <v>3122</v>
      </c>
      <c r="D151" s="180">
        <v>53047500</v>
      </c>
      <c r="E151" s="345" t="s">
        <v>263</v>
      </c>
      <c r="F151" s="349" t="s">
        <v>20</v>
      </c>
      <c r="G151" s="476" t="s">
        <v>264</v>
      </c>
      <c r="H151" s="179"/>
      <c r="I151" s="205"/>
      <c r="K151" s="56"/>
    </row>
    <row r="152" spans="1:11" ht="129.75" hidden="1" customHeight="1" x14ac:dyDescent="0.25">
      <c r="A152" s="309"/>
      <c r="B152" s="342"/>
      <c r="C152" s="346"/>
      <c r="D152" s="178" t="s">
        <v>265</v>
      </c>
      <c r="E152" s="346"/>
      <c r="F152" s="350"/>
      <c r="G152" s="477"/>
      <c r="H152" s="179"/>
      <c r="I152" s="205"/>
      <c r="K152" s="56"/>
    </row>
    <row r="153" spans="1:11" ht="35.25" hidden="1" customHeight="1" x14ac:dyDescent="0.25">
      <c r="A153" s="181" t="s">
        <v>266</v>
      </c>
      <c r="B153" s="182"/>
      <c r="C153" s="183"/>
      <c r="D153" s="184">
        <f>D151</f>
        <v>53047500</v>
      </c>
      <c r="E153" s="185">
        <v>6899700</v>
      </c>
      <c r="F153" s="183" t="s">
        <v>267</v>
      </c>
      <c r="G153" s="186"/>
      <c r="H153" s="177"/>
      <c r="I153" s="205"/>
      <c r="K153" s="56"/>
    </row>
    <row r="154" spans="1:11" ht="35.25" hidden="1" customHeight="1" x14ac:dyDescent="0.25">
      <c r="A154" s="335" t="s">
        <v>268</v>
      </c>
      <c r="B154" s="343" t="s">
        <v>269</v>
      </c>
      <c r="C154" s="394">
        <v>3142</v>
      </c>
      <c r="D154" s="187">
        <v>23696510</v>
      </c>
      <c r="E154" s="345" t="s">
        <v>270</v>
      </c>
      <c r="F154" s="349" t="s">
        <v>20</v>
      </c>
      <c r="G154" s="476" t="s">
        <v>271</v>
      </c>
      <c r="H154" s="177"/>
      <c r="I154" s="205"/>
      <c r="K154" s="56"/>
    </row>
    <row r="155" spans="1:11" ht="135" hidden="1" customHeight="1" x14ac:dyDescent="0.25">
      <c r="A155" s="336"/>
      <c r="B155" s="344"/>
      <c r="C155" s="395"/>
      <c r="D155" s="178" t="s">
        <v>272</v>
      </c>
      <c r="E155" s="346"/>
      <c r="F155" s="350"/>
      <c r="G155" s="477"/>
      <c r="H155" s="177"/>
      <c r="I155" s="205"/>
      <c r="K155" s="56"/>
    </row>
    <row r="156" spans="1:11" ht="35.25" hidden="1" customHeight="1" x14ac:dyDescent="0.25">
      <c r="A156" s="188" t="s">
        <v>273</v>
      </c>
      <c r="B156" s="182"/>
      <c r="C156" s="183"/>
      <c r="D156" s="184">
        <f>D154</f>
        <v>23696510</v>
      </c>
      <c r="E156" s="183"/>
      <c r="F156" s="183"/>
      <c r="G156" s="183"/>
      <c r="H156" s="177"/>
      <c r="I156" s="205"/>
      <c r="K156" s="56"/>
    </row>
    <row r="157" spans="1:11" ht="38.25" customHeight="1" x14ac:dyDescent="0.25">
      <c r="A157" s="338"/>
      <c r="B157" s="339"/>
      <c r="C157" s="339"/>
      <c r="D157" s="339"/>
      <c r="E157" s="339"/>
      <c r="F157" s="339"/>
      <c r="G157" s="340"/>
    </row>
    <row r="158" spans="1:11" ht="27" customHeight="1" x14ac:dyDescent="0.25">
      <c r="A158" s="337"/>
      <c r="B158" s="190"/>
      <c r="C158" s="191"/>
      <c r="D158" s="311"/>
      <c r="E158" s="311"/>
      <c r="F158" s="311"/>
      <c r="G158" s="312"/>
    </row>
    <row r="159" spans="1:11" ht="25.5" customHeight="1" x14ac:dyDescent="0.25">
      <c r="A159" s="337"/>
      <c r="B159" s="190"/>
      <c r="C159" s="192"/>
      <c r="D159" s="313"/>
      <c r="E159" s="313"/>
      <c r="F159" s="313"/>
      <c r="G159" s="314"/>
    </row>
    <row r="160" spans="1:11" ht="15.75" x14ac:dyDescent="0.25">
      <c r="A160" s="195"/>
      <c r="B160" s="196"/>
      <c r="C160" s="190"/>
      <c r="D160" s="196"/>
      <c r="E160" s="197"/>
      <c r="F160" s="197"/>
      <c r="G160" s="198"/>
    </row>
    <row r="161" spans="1:11" ht="30" hidden="1" customHeight="1" x14ac:dyDescent="0.25">
      <c r="A161" s="337"/>
      <c r="B161" s="190"/>
      <c r="C161" s="191"/>
      <c r="D161" s="311"/>
      <c r="E161" s="311"/>
      <c r="F161" s="311"/>
      <c r="G161" s="312"/>
    </row>
    <row r="162" spans="1:11" ht="12.75" hidden="1" customHeight="1" x14ac:dyDescent="0.25">
      <c r="A162" s="337"/>
      <c r="B162" s="190"/>
      <c r="C162" s="192"/>
      <c r="D162" s="313"/>
      <c r="E162" s="313"/>
      <c r="F162" s="313"/>
      <c r="G162" s="314"/>
    </row>
    <row r="163" spans="1:11" ht="12.75" hidden="1" customHeight="1" x14ac:dyDescent="0.25">
      <c r="A163" s="189"/>
      <c r="B163" s="190"/>
      <c r="C163" s="192"/>
      <c r="D163" s="193"/>
      <c r="E163" s="193"/>
      <c r="F163" s="193"/>
      <c r="G163" s="194"/>
    </row>
    <row r="164" spans="1:11" ht="21.75" hidden="1" customHeight="1" x14ac:dyDescent="0.25">
      <c r="A164" s="337"/>
      <c r="B164" s="190"/>
      <c r="C164" s="191"/>
      <c r="D164" s="311"/>
      <c r="E164" s="311"/>
      <c r="F164" s="311"/>
      <c r="G164" s="312"/>
      <c r="H164" s="23"/>
    </row>
    <row r="165" spans="1:11" ht="12.75" customHeight="1" x14ac:dyDescent="0.25">
      <c r="A165" s="337"/>
      <c r="B165" s="190"/>
      <c r="C165" s="192"/>
      <c r="D165" s="313"/>
      <c r="E165" s="313"/>
      <c r="F165" s="313"/>
      <c r="G165" s="314"/>
    </row>
    <row r="166" spans="1:11" ht="12.75" customHeight="1" x14ac:dyDescent="0.25">
      <c r="A166" s="199"/>
      <c r="B166" s="200"/>
      <c r="C166" s="201"/>
      <c r="D166" s="202"/>
      <c r="E166" s="202"/>
      <c r="F166" s="202"/>
      <c r="G166" s="203"/>
    </row>
    <row r="167" spans="1:11" ht="23.25" x14ac:dyDescent="0.35">
      <c r="D167" s="204"/>
      <c r="H167" s="205"/>
      <c r="K167" s="208"/>
    </row>
  </sheetData>
  <mergeCells count="335">
    <mergeCell ref="A133:A134"/>
    <mergeCell ref="B133:B134"/>
    <mergeCell ref="C133:C134"/>
    <mergeCell ref="E133:E134"/>
    <mergeCell ref="F133:F134"/>
    <mergeCell ref="G133:G134"/>
    <mergeCell ref="G140:G141"/>
    <mergeCell ref="G142:G143"/>
    <mergeCell ref="G144:G145"/>
    <mergeCell ref="F144:F145"/>
    <mergeCell ref="E142:E143"/>
    <mergeCell ref="E144:E145"/>
    <mergeCell ref="A142:A143"/>
    <mergeCell ref="A144:A145"/>
    <mergeCell ref="A135:A136"/>
    <mergeCell ref="A138:A139"/>
    <mergeCell ref="G138:G139"/>
    <mergeCell ref="C142:C143"/>
    <mergeCell ref="G146:G147"/>
    <mergeCell ref="G149:G150"/>
    <mergeCell ref="G151:G152"/>
    <mergeCell ref="G154:G155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  <mergeCell ref="G53:G54"/>
    <mergeCell ref="F123:F12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71:F72"/>
    <mergeCell ref="F79:F80"/>
    <mergeCell ref="F81:F82"/>
    <mergeCell ref="F83:F84"/>
    <mergeCell ref="F85:F86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F125:F126"/>
    <mergeCell ref="F127:F128"/>
    <mergeCell ref="F129:F130"/>
    <mergeCell ref="F135:F136"/>
    <mergeCell ref="F138:F139"/>
    <mergeCell ref="F140:F141"/>
    <mergeCell ref="F131:F132"/>
    <mergeCell ref="F142:F143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E127:E128"/>
    <mergeCell ref="E129:E130"/>
    <mergeCell ref="E135:E136"/>
    <mergeCell ref="E138:E139"/>
    <mergeCell ref="E140:E141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31:E132"/>
    <mergeCell ref="E119:E120"/>
    <mergeCell ref="E121:E122"/>
    <mergeCell ref="E87:E88"/>
    <mergeCell ref="E89:E90"/>
    <mergeCell ref="E91:E92"/>
    <mergeCell ref="E93:E94"/>
    <mergeCell ref="E95:E96"/>
    <mergeCell ref="E97:E98"/>
    <mergeCell ref="E99:E100"/>
    <mergeCell ref="E123:E124"/>
    <mergeCell ref="E125:E126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C154:C155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C109:C110"/>
    <mergeCell ref="E55:E56"/>
    <mergeCell ref="E57:E58"/>
    <mergeCell ref="E59:E60"/>
    <mergeCell ref="E61:E62"/>
    <mergeCell ref="C113:C114"/>
    <mergeCell ref="C115:C116"/>
    <mergeCell ref="C121:C122"/>
    <mergeCell ref="C125:C126"/>
    <mergeCell ref="C127:C128"/>
    <mergeCell ref="C129:C130"/>
    <mergeCell ref="C135:C136"/>
    <mergeCell ref="C140:C141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31:C132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B121:B122"/>
    <mergeCell ref="B123:B124"/>
    <mergeCell ref="B125:B126"/>
    <mergeCell ref="B127:B128"/>
    <mergeCell ref="B129:B130"/>
    <mergeCell ref="B140:B141"/>
    <mergeCell ref="B142:B143"/>
    <mergeCell ref="B144:B145"/>
    <mergeCell ref="B146:B147"/>
    <mergeCell ref="B131:B132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A146:A147"/>
    <mergeCell ref="A149:A150"/>
    <mergeCell ref="A151:A152"/>
    <mergeCell ref="A154:A155"/>
    <mergeCell ref="A158:A159"/>
    <mergeCell ref="A161:A162"/>
    <mergeCell ref="A164:A165"/>
    <mergeCell ref="D162:G162"/>
    <mergeCell ref="D164:G164"/>
    <mergeCell ref="D165:G165"/>
    <mergeCell ref="A157:G157"/>
    <mergeCell ref="B149:B150"/>
    <mergeCell ref="B151:B152"/>
    <mergeCell ref="B154:B155"/>
    <mergeCell ref="E149:E150"/>
    <mergeCell ref="E151:E152"/>
    <mergeCell ref="E154:E155"/>
    <mergeCell ref="F146:F147"/>
    <mergeCell ref="F149:F150"/>
    <mergeCell ref="F151:F152"/>
    <mergeCell ref="F154:F155"/>
    <mergeCell ref="C146:C147"/>
    <mergeCell ref="C149:C150"/>
    <mergeCell ref="C151:C152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D158:G158"/>
    <mergeCell ref="D159:G159"/>
    <mergeCell ref="D161:G161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131:A132"/>
    <mergeCell ref="A1:G1"/>
    <mergeCell ref="A2:F2"/>
    <mergeCell ref="A3:G3"/>
    <mergeCell ref="B4:E4"/>
    <mergeCell ref="A5:G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</mergeCells>
  <pageMargins left="0.39370078740157499" right="0.23622047244094499" top="0.31496062992126" bottom="0.196850393700787" header="0.15748031496063" footer="0.31496062992126"/>
  <pageSetup paperSize="9" scale="59" fitToWidth="0" fitToHeight="0" orientation="landscape" r:id="rId1"/>
  <rowBreaks count="5" manualBreakCount="5">
    <brk id="28" max="9" man="1"/>
    <brk id="48" max="9" man="1"/>
    <brk id="72" max="16383" man="1"/>
    <brk id="100" max="9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2025-04-29T07:25:28Z</cp:lastPrinted>
  <dcterms:created xsi:type="dcterms:W3CDTF">2016-01-19T07:58:00Z</dcterms:created>
  <dcterms:modified xsi:type="dcterms:W3CDTF">2025-04-29T07:32:34Z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