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/>
  <fileRecoveryPr autoRecover="0"/>
</workbook>
</file>

<file path=xl/calcChain.xml><?xml version="1.0" encoding="utf-8"?>
<calcChain xmlns="http://schemas.openxmlformats.org/spreadsheetml/2006/main">
  <c r="D25" i="1" l="1"/>
  <c r="D102" i="1"/>
  <c r="D19" i="1"/>
  <c r="D46" i="1" l="1"/>
  <c r="D15" i="1"/>
  <c r="D23" i="1"/>
  <c r="D13" i="1"/>
  <c r="D30" i="1" l="1"/>
  <c r="D34" i="1"/>
  <c r="D38" i="1"/>
  <c r="D86" i="1" l="1"/>
  <c r="D88" i="1"/>
  <c r="D26" i="1" l="1"/>
  <c r="D80" i="1" l="1"/>
  <c r="D54" i="1" l="1"/>
  <c r="D44" i="1"/>
  <c r="D17" i="1"/>
</calcChain>
</file>

<file path=xl/sharedStrings.xml><?xml version="1.0" encoding="utf-8"?>
<sst xmlns="http://schemas.openxmlformats.org/spreadsheetml/2006/main" count="287" uniqueCount="205">
  <si>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</si>
  <si>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</si>
  <si>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</si>
  <si>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</si>
  <si>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</si>
  <si>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</si>
  <si>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</si>
  <si>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</si>
  <si>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</si>
  <si>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</si>
  <si>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</si>
  <si>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</si>
  <si>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</si>
  <si>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</si>
  <si>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</si>
  <si>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</si>
  <si>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</si>
  <si>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</si>
  <si>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</si>
  <si>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</si>
  <si>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</si>
  <si>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</si>
  <si>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</si>
  <si>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</si>
  <si>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</si>
  <si>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</si>
  <si>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</si>
  <si>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</si>
  <si>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</si>
  <si>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</si>
  <si>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</si>
  <si>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</si>
  <si>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</si>
  <si>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</si>
  <si>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загальний фонд КПКВ 3506010 (зміни  с/з 22/22-02-03/1325 від 27.01.2026)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</si>
  <si>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</si>
  <si>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</si>
  <si>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</si>
  <si>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</si>
  <si>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  <r>
      <rPr>
        <b/>
        <sz val="10"/>
        <color indexed="8"/>
        <rFont val="Times New Roman"/>
        <family val="1"/>
        <charset val="204"/>
      </rPr>
      <t>через УСС</t>
    </r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</si>
  <si>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</si>
  <si>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</si>
  <si>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</si>
  <si>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</si>
  <si>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</si>
  <si>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</si>
  <si>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</si>
  <si>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</si>
  <si>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</si>
  <si>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</si>
  <si>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</si>
  <si>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</si>
  <si>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</si>
  <si>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</si>
  <si>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</si>
  <si>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</si>
  <si>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</si>
  <si>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</si>
  <si>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</si>
  <si>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</si>
  <si>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</si>
  <si>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</si>
  <si>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</si>
  <si>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</si>
  <si>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</si>
  <si>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</si>
  <si>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</si>
  <si>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</si>
  <si>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</si>
  <si>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</si>
  <si>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</si>
  <si>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</si>
  <si>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</si>
  <si>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</si>
  <si>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</si>
  <si>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</si>
  <si>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</si>
  <si>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</si>
  <si>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</si>
  <si>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</si>
  <si>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</si>
  <si>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</si>
  <si>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</si>
  <si>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</si>
  <si>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</si>
  <si>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</si>
  <si>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</si>
  <si>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</si>
  <si>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</si>
  <si>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</si>
  <si>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</si>
  <si>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</si>
  <si>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</si>
  <si>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</si>
  <si>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</si>
  <si>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</si>
  <si>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</si>
  <si>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</si>
  <si>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</si>
  <si>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</si>
  <si>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</si>
  <si>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</si>
  <si>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</si>
  <si>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</si>
  <si>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</si>
  <si>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</si>
  <si>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</si>
  <si>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</si>
  <si>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</si>
  <si>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</si>
  <si>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</si>
  <si>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</si>
  <si>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</si>
  <si>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</si>
  <si>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</si>
  <si>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</si>
  <si>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 xml:space="preserve">(зміни  с/з 22/22-02-03/1325 від 27.01.2026)  </t>
    </r>
  </si>
  <si>
    <t xml:space="preserve">грн. (дванадцять мільйонів шістсот сімдесят одна  тисяча  сто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</si>
  <si>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</si>
  <si>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</si>
  <si>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</si>
  <si>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</si>
  <si>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</si>
  <si>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</si>
  <si>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</si>
  <si>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</si>
  <si>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</si>
  <si>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</si>
  <si>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</si>
  <si>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(п'ять мільйонів сімсот п'ятдесят вісім тисяч двадцять сім  гривень 00 коп.)                            </t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</si>
  <si>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</si>
  <si>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</si>
  <si>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</si>
  <si>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>Комп'ютерне обладнання за кодом ДК 021:2015   30230000-0 - Комп'ютерне обладнання (30230000-0 - Комп'ютерне обладнання (Оперативна пам’ять DDR4)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</si>
  <si>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Комп'ютерне обладнання за кодом ДК 021:2015   30230000-0 - Комп'ютерне обладнання (30230000-0 - Комп'ютерне обладнання (Накопичувач SSD) </t>
    </r>
    <r>
      <rPr>
        <sz val="10"/>
        <color rgb="FFFF0000"/>
        <rFont val="Times New Roman"/>
        <family val="1"/>
        <charset val="204"/>
      </rPr>
      <t/>
    </r>
  </si>
  <si>
    <t>серпень</t>
  </si>
  <si>
    <t xml:space="preserve">грн. (двісті тридцять п'ять тисяч гривень 00 коп.)   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</si>
  <si>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</si>
  <si>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</si>
  <si>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</si>
  <si>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</si>
  <si>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</si>
  <si>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</si>
  <si>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</si>
  <si>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</si>
  <si>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</si>
  <si>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</si>
  <si>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</si>
  <si>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</si>
  <si>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</si>
  <si>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</si>
  <si>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</si>
  <si>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</si>
  <si>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</si>
  <si>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</si>
  <si>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</si>
  <si>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</si>
  <si>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</si>
  <si>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</si>
  <si>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</si>
  <si>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</si>
  <si>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</si>
  <si>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</si>
  <si>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</si>
  <si>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</si>
  <si>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</si>
  <si>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</si>
  <si>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</si>
  <si>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</si>
  <si>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</si>
  <si>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</si>
  <si>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</si>
  <si>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i/>
        <sz val="10"/>
        <color indexed="8"/>
        <rFont val="Times New Roman"/>
        <family val="1"/>
        <charset val="204"/>
      </rPr>
      <t>скореговано в одну закупівлю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</si>
  <si>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</si>
  <si>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</si>
  <si>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</si>
  <si>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</si>
  <si>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</si>
  <si>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</si>
  <si>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</si>
  <si>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</si>
  <si>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</si>
  <si>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22/22-02-03/2857 від 23.02.2026)</t>
    </r>
  </si>
  <si>
    <t xml:space="preserve">грн. (0 гривень 00 коп.)       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</si>
  <si>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</si>
  <si>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 xml:space="preserve">грн. 0гривень 00 коп.)                           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</si>
  <si>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</si>
  <si>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</si>
  <si>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</si>
  <si>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</si>
  <si>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</si>
  <si>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</si>
  <si>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</si>
  <si>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</si>
  <si>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грн. (триста вісімдесят тисяч чотириста гривень 00 коп.)                     </t>
  </si>
  <si>
    <t xml:space="preserve">гривень (два  мільйони п'ятсот дев'яносто  тисяч  двісті шістдесят чотири гривні 00 коп.)                                                                  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</si>
  <si>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</si>
  <si>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     </t>
    </r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</si>
  <si>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27.01.2026)(с/з 22/22-02-03/4413 від 20.03.2026 )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</si>
  <si>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(зміни  с/з 22/22-02-03/1325 від 27.01.2026)</t>
    </r>
    <r>
      <rPr>
        <sz val="10"/>
        <rFont val="Times New Roman"/>
        <family val="1"/>
        <charset val="204"/>
      </rPr>
      <t xml:space="preserve"> (с/з 22/22-02-03/4413 від 20.03.2026 ) враховано при закупівлі комп'ютерного обладнання</t>
    </r>
  </si>
  <si>
    <t>USB-носії  за  кодом Код ДК 021:2015   30230000-0 - Комп'ютерне обладнання</t>
  </si>
  <si>
    <t xml:space="preserve">грн. (триста двадцять тисяч   гривень 00 коп.)                            </t>
  </si>
  <si>
    <t xml:space="preserve">грн. (два мільйони двісті сорок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</si>
  <si>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</si>
  <si>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27.01.2026))доповідна записка від 25.03.2026 № 23/23-03-03/4631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</si>
</sst>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164" fontId="24" fillId="4" borderId="1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0" fillId="0" borderId="0" xfId="0" applyNumberFormat="1"/>
    <xf numFmtId="0" fontId="8" fillId="4" borderId="8" xfId="0" applyFont="1" applyFill="1" applyBorder="1" applyAlignment="1">
      <alignment horizontal="center" vertical="top" wrapText="1"/>
    </xf>
    <xf numFmtId="0" fontId="3" fillId="6" borderId="25" xfId="0" applyFont="1" applyFill="1" applyBorder="1" applyAlignment="1">
      <alignment horizontal="left" vertical="top" wrapText="1"/>
    </xf>
    <xf numFmtId="0" fontId="6" fillId="6" borderId="2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left" vertical="top" wrapText="1"/>
    </xf>
    <xf numFmtId="4" fontId="11" fillId="6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24" fillId="4" borderId="31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4" fontId="11" fillId="4" borderId="32" xfId="0" applyNumberFormat="1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1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4" fontId="24" fillId="4" borderId="14" xfId="0" applyNumberFormat="1" applyFont="1" applyFill="1" applyBorder="1" applyAlignment="1">
      <alignment horizontal="center" vertical="top" wrapText="1"/>
    </xf>
    <xf numFmtId="164" fontId="11" fillId="5" borderId="32" xfId="0" applyNumberFormat="1" applyFont="1" applyFill="1" applyBorder="1" applyAlignment="1">
      <alignment horizontal="center" vertical="center" wrapText="1"/>
    </xf>
    <xf numFmtId="4" fontId="11" fillId="5" borderId="10" xfId="0" applyNumberFormat="1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3" fillId="4" borderId="15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4" fontId="11" fillId="4" borderId="10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top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3" fillId="4" borderId="30" xfId="0" applyFont="1" applyFill="1" applyBorder="1" applyAlignment="1">
      <alignment vertical="top" wrapText="1"/>
    </xf>
    <xf numFmtId="0" fontId="34" fillId="4" borderId="19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vertical="center" wrapText="1"/>
    </xf>
    <xf numFmtId="4" fontId="11" fillId="7" borderId="32" xfId="0" applyNumberFormat="1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top" wrapText="1"/>
    </xf>
    <xf numFmtId="4" fontId="11" fillId="5" borderId="32" xfId="0" applyNumberFormat="1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38" fillId="4" borderId="14" xfId="0" applyNumberFormat="1" applyFont="1" applyFill="1" applyBorder="1" applyAlignment="1">
      <alignment horizontal="center" vertical="top" wrapText="1"/>
    </xf>
    <xf numFmtId="0" fontId="37" fillId="4" borderId="21" xfId="0" applyFont="1" applyFill="1" applyBorder="1" applyAlignment="1">
      <alignment horizontal="center" vertical="top" wrapText="1"/>
    </xf>
    <xf numFmtId="4" fontId="11" fillId="4" borderId="8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center" wrapText="1"/>
    </xf>
    <xf numFmtId="4" fontId="29" fillId="6" borderId="14" xfId="0" applyNumberFormat="1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49" fontId="2" fillId="6" borderId="14" xfId="0" applyNumberFormat="1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left"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11" fillId="4" borderId="16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164" fontId="11" fillId="4" borderId="14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8" borderId="45" xfId="0" applyNumberFormat="1" applyFill="1" applyBorder="1"/>
    <xf numFmtId="0" fontId="0" fillId="8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left" vertical="top" wrapText="1"/>
    </xf>
    <xf numFmtId="49" fontId="28" fillId="4" borderId="15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0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34" xfId="0" applyFont="1" applyFill="1" applyBorder="1" applyAlignment="1">
      <alignment horizontal="left" vertical="top" wrapText="1"/>
    </xf>
    <xf numFmtId="0" fontId="34" fillId="4" borderId="15" xfId="0" applyFont="1" applyFill="1" applyBorder="1" applyAlignment="1">
      <alignment horizontal="left" vertical="top" wrapText="1"/>
    </xf>
    <xf numFmtId="0" fontId="34" fillId="4" borderId="10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19" fillId="4" borderId="42" xfId="0" applyFont="1" applyFill="1" applyBorder="1" applyAlignment="1">
      <alignment horizontal="left" vertical="top" wrapText="1"/>
    </xf>
    <xf numFmtId="0" fontId="19" fillId="4" borderId="43" xfId="0" applyFont="1" applyFill="1" applyBorder="1" applyAlignment="1">
      <alignment horizontal="left" vertical="top" wrapText="1"/>
    </xf>
    <xf numFmtId="0" fontId="19" fillId="4" borderId="4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top" wrapText="1"/>
    </xf>
    <xf numFmtId="49" fontId="2" fillId="4" borderId="23" xfId="0" applyNumberFormat="1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49" fontId="21" fillId="4" borderId="22" xfId="0" applyNumberFormat="1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left" vertical="top" wrapText="1"/>
    </xf>
    <xf numFmtId="0" fontId="21" fillId="4" borderId="19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center" vertical="top" wrapText="1"/>
    </xf>
    <xf numFmtId="0" fontId="22" fillId="4" borderId="20" xfId="0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left" vertical="top" wrapText="1"/>
    </xf>
    <xf numFmtId="0" fontId="15" fillId="4" borderId="19" xfId="0" applyFont="1" applyFill="1" applyBorder="1" applyAlignment="1">
      <alignment horizontal="left" vertical="top" wrapText="1"/>
    </xf>
    <xf numFmtId="0" fontId="22" fillId="4" borderId="17" xfId="0" applyFont="1" applyFill="1" applyBorder="1" applyAlignment="1">
      <alignment horizontal="center" vertical="top" wrapText="1"/>
    </xf>
    <xf numFmtId="0" fontId="23" fillId="4" borderId="17" xfId="0" applyFont="1" applyFill="1" applyBorder="1" applyAlignment="1">
      <alignment horizontal="center" vertical="center" wrapText="1"/>
    </xf>
    <xf numFmtId="49" fontId="21" fillId="4" borderId="23" xfId="0" applyNumberFormat="1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left" vertical="top" wrapText="1"/>
    </xf>
    <xf numFmtId="49" fontId="17" fillId="4" borderId="13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left" vertical="top" wrapText="1"/>
    </xf>
    <xf numFmtId="0" fontId="2" fillId="4" borderId="28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horizontal="left" vertical="top" wrapText="1"/>
    </xf>
    <xf numFmtId="0" fontId="2" fillId="7" borderId="19" xfId="0" applyFont="1" applyFill="1" applyBorder="1" applyAlignment="1">
      <alignment horizontal="left" vertical="top" wrapText="1"/>
    </xf>
    <xf numFmtId="0" fontId="3" fillId="7" borderId="17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left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top" wrapText="1"/>
    </xf>
    <xf numFmtId="0" fontId="21" fillId="4" borderId="29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view="pageBreakPreview" topLeftCell="A17" zoomScale="145" zoomScaleSheetLayoutView="145" workbookViewId="0">
      <selection activeCell="G23" sqref="G23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2" customWidth="1"/>
    <col min="8" max="8" width="13.5703125" bestFit="1" customWidth="1"/>
    <col min="9" max="9" width="15.28515625" customWidth="1"/>
    <col min="10" max="10" width="11.5703125" customWidth="1"/>
    <col min="11" max="11" width="19.5703125" bestFit="1" customWidth="1"/>
    <col min="12" max="12" width="22" bestFit="1" customWidth="1"/>
  </cols>
  <sheetData>
    <row r="1" spans="1:9" x14ac:dyDescent="0.25">
      <c r="E1" s="248"/>
      <c r="F1" s="248"/>
      <c r="G1" s="248"/>
    </row>
    <row r="2" spans="1:9" x14ac:dyDescent="0.25">
      <c r="E2" s="251"/>
      <c r="F2" s="251"/>
      <c r="G2" s="251"/>
    </row>
    <row r="3" spans="1:9" x14ac:dyDescent="0.25">
      <c r="E3" s="252"/>
      <c r="F3" s="252"/>
      <c r="G3" s="252"/>
    </row>
    <row r="4" spans="1:9" x14ac:dyDescent="0.25">
      <c r="E4" s="3"/>
      <c r="F4" s="3"/>
      <c r="G4" s="32">
        <v>10</v>
      </c>
    </row>
    <row r="5" spans="1:9" ht="55.5" customHeight="1" x14ac:dyDescent="0.25">
      <c r="A5" s="254" t="s">
        <v>16</v>
      </c>
      <c r="B5" s="254"/>
      <c r="C5" s="254"/>
      <c r="D5" s="254"/>
      <c r="E5" s="254"/>
      <c r="F5" s="254"/>
      <c r="G5" s="254"/>
    </row>
    <row r="6" spans="1:9" ht="20.25" x14ac:dyDescent="0.25">
      <c r="A6" s="250"/>
      <c r="B6" s="250"/>
      <c r="C6" s="250"/>
      <c r="D6" s="250"/>
      <c r="E6" s="250"/>
      <c r="F6" s="250"/>
      <c r="G6" s="18"/>
    </row>
    <row r="7" spans="1:9" ht="18.75" x14ac:dyDescent="0.25">
      <c r="A7" s="253" t="s">
        <v>1</v>
      </c>
      <c r="B7" s="253"/>
      <c r="C7" s="253"/>
      <c r="D7" s="253"/>
      <c r="E7" s="253"/>
      <c r="F7" s="253"/>
      <c r="G7" s="253"/>
    </row>
    <row r="8" spans="1:9" ht="18.75" x14ac:dyDescent="0.25">
      <c r="A8" s="253" t="s">
        <v>2</v>
      </c>
      <c r="B8" s="253"/>
      <c r="C8" s="253"/>
      <c r="D8" s="253"/>
      <c r="E8" s="253"/>
      <c r="F8" s="253"/>
      <c r="G8" s="253"/>
    </row>
    <row r="9" spans="1:9" x14ac:dyDescent="0.25">
      <c r="A9" s="249" t="s">
        <v>0</v>
      </c>
      <c r="B9" s="249"/>
      <c r="C9" s="249"/>
      <c r="D9" s="249"/>
      <c r="E9" s="249"/>
      <c r="F9" s="249"/>
      <c r="G9" s="249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3"/>
      <c r="I12" s="35"/>
    </row>
    <row r="13" spans="1:9" ht="42" hidden="1" customHeight="1" x14ac:dyDescent="0.25">
      <c r="A13" s="190" t="s">
        <v>134</v>
      </c>
      <c r="B13" s="160" t="s">
        <v>190</v>
      </c>
      <c r="C13" s="21">
        <v>2210</v>
      </c>
      <c r="D13" s="25">
        <f>200000-200000</f>
        <v>0</v>
      </c>
      <c r="E13" s="265" t="s">
        <v>31</v>
      </c>
      <c r="F13" s="267" t="s">
        <v>75</v>
      </c>
      <c r="G13" s="22" t="s">
        <v>10</v>
      </c>
      <c r="H13" s="23"/>
    </row>
    <row r="14" spans="1:9" ht="51" hidden="1" customHeight="1" x14ac:dyDescent="0.25">
      <c r="A14" s="264"/>
      <c r="B14" s="161"/>
      <c r="C14" s="20"/>
      <c r="D14" s="19" t="s">
        <v>183</v>
      </c>
      <c r="E14" s="266"/>
      <c r="F14" s="265"/>
      <c r="G14" s="24" t="s">
        <v>182</v>
      </c>
    </row>
    <row r="15" spans="1:9" ht="41.25" hidden="1" customHeight="1" x14ac:dyDescent="0.25">
      <c r="A15" s="190" t="s">
        <v>133</v>
      </c>
      <c r="B15" s="160" t="s">
        <v>191</v>
      </c>
      <c r="C15" s="21">
        <v>2210</v>
      </c>
      <c r="D15" s="25">
        <f>165000-165000</f>
        <v>0</v>
      </c>
      <c r="E15" s="265" t="s">
        <v>31</v>
      </c>
      <c r="F15" s="268" t="s">
        <v>135</v>
      </c>
      <c r="G15" s="22" t="s">
        <v>10</v>
      </c>
    </row>
    <row r="16" spans="1:9" ht="53.25" hidden="1" customHeight="1" x14ac:dyDescent="0.25">
      <c r="A16" s="264"/>
      <c r="B16" s="161"/>
      <c r="C16" s="59"/>
      <c r="D16" s="19" t="s">
        <v>185</v>
      </c>
      <c r="E16" s="266"/>
      <c r="F16" s="265"/>
      <c r="G16" s="24" t="s">
        <v>198</v>
      </c>
    </row>
    <row r="17" spans="1:11" ht="33" customHeight="1" x14ac:dyDescent="0.25">
      <c r="A17" s="274" t="s">
        <v>32</v>
      </c>
      <c r="B17" s="160" t="s">
        <v>33</v>
      </c>
      <c r="C17" s="162">
        <v>2210</v>
      </c>
      <c r="D17" s="26">
        <f>235000</f>
        <v>235000</v>
      </c>
      <c r="E17" s="189" t="s">
        <v>39</v>
      </c>
      <c r="F17" s="196" t="s">
        <v>65</v>
      </c>
      <c r="G17" s="227" t="s">
        <v>34</v>
      </c>
    </row>
    <row r="18" spans="1:11" ht="33" customHeight="1" x14ac:dyDescent="0.25">
      <c r="A18" s="274"/>
      <c r="B18" s="161"/>
      <c r="C18" s="163"/>
      <c r="D18" s="19" t="s">
        <v>136</v>
      </c>
      <c r="E18" s="169"/>
      <c r="F18" s="197"/>
      <c r="G18" s="228"/>
    </row>
    <row r="19" spans="1:11" ht="35.25" customHeight="1" x14ac:dyDescent="0.25">
      <c r="A19" s="275" t="s">
        <v>35</v>
      </c>
      <c r="B19" s="160" t="s">
        <v>36</v>
      </c>
      <c r="C19" s="223" t="s">
        <v>37</v>
      </c>
      <c r="D19" s="27">
        <f>2560000-320000</f>
        <v>2240000</v>
      </c>
      <c r="E19" s="225" t="s">
        <v>38</v>
      </c>
      <c r="F19" s="226" t="s">
        <v>65</v>
      </c>
      <c r="G19" s="227" t="s">
        <v>137</v>
      </c>
    </row>
    <row r="20" spans="1:11" ht="51" customHeight="1" x14ac:dyDescent="0.25">
      <c r="A20" s="275"/>
      <c r="B20" s="161"/>
      <c r="C20" s="224"/>
      <c r="D20" s="19" t="s">
        <v>202</v>
      </c>
      <c r="E20" s="225"/>
      <c r="F20" s="226"/>
      <c r="G20" s="228"/>
    </row>
    <row r="21" spans="1:11" ht="51" customHeight="1" x14ac:dyDescent="0.25">
      <c r="A21" s="275" t="s">
        <v>200</v>
      </c>
      <c r="B21" s="160" t="s">
        <v>190</v>
      </c>
      <c r="C21" s="223" t="s">
        <v>37</v>
      </c>
      <c r="D21" s="27">
        <v>320000</v>
      </c>
      <c r="E21" s="225" t="s">
        <v>38</v>
      </c>
      <c r="F21" s="226" t="s">
        <v>75</v>
      </c>
      <c r="G21" s="227" t="s">
        <v>204</v>
      </c>
    </row>
    <row r="22" spans="1:11" ht="51" customHeight="1" thickBot="1" x14ac:dyDescent="0.3">
      <c r="A22" s="275"/>
      <c r="B22" s="161"/>
      <c r="C22" s="224"/>
      <c r="D22" s="19" t="s">
        <v>201</v>
      </c>
      <c r="E22" s="225"/>
      <c r="F22" s="226"/>
      <c r="G22" s="228"/>
    </row>
    <row r="23" spans="1:11" ht="51" customHeight="1" x14ac:dyDescent="0.25">
      <c r="A23" s="140" t="s">
        <v>184</v>
      </c>
      <c r="B23" s="137" t="s">
        <v>190</v>
      </c>
      <c r="C23" s="141" t="s">
        <v>186</v>
      </c>
      <c r="D23" s="25">
        <f>200000+15400+165000</f>
        <v>380400</v>
      </c>
      <c r="E23" s="265" t="s">
        <v>31</v>
      </c>
      <c r="F23" s="267" t="s">
        <v>44</v>
      </c>
      <c r="G23" s="22" t="s">
        <v>10</v>
      </c>
    </row>
    <row r="24" spans="1:11" ht="51" customHeight="1" thickBot="1" x14ac:dyDescent="0.3">
      <c r="A24" s="140"/>
      <c r="B24" s="137"/>
      <c r="C24" s="141"/>
      <c r="D24" s="19" t="s">
        <v>194</v>
      </c>
      <c r="E24" s="266"/>
      <c r="F24" s="265"/>
      <c r="G24" s="24" t="s">
        <v>197</v>
      </c>
    </row>
    <row r="25" spans="1:11" ht="32.25" customHeight="1" thickBot="1" x14ac:dyDescent="0.3">
      <c r="A25" s="41" t="s">
        <v>30</v>
      </c>
      <c r="B25" s="37"/>
      <c r="C25" s="38"/>
      <c r="D25" s="42">
        <f>D19+D17+D13+D15+D21+D23</f>
        <v>3175400</v>
      </c>
      <c r="E25" s="39"/>
      <c r="F25" s="39"/>
      <c r="G25" s="40"/>
      <c r="H25" s="131"/>
      <c r="I25" s="132"/>
      <c r="J25" s="132"/>
      <c r="K25" s="132"/>
    </row>
    <row r="26" spans="1:11" ht="20.25" customHeight="1" x14ac:dyDescent="0.25">
      <c r="A26" s="272" t="s">
        <v>11</v>
      </c>
      <c r="B26" s="273" t="s">
        <v>12</v>
      </c>
      <c r="C26" s="269">
        <v>2240</v>
      </c>
      <c r="D26" s="58">
        <f>4061530</f>
        <v>4061530</v>
      </c>
      <c r="E26" s="152" t="s">
        <v>47</v>
      </c>
      <c r="F26" s="271" t="s">
        <v>14</v>
      </c>
      <c r="G26" s="263" t="s">
        <v>51</v>
      </c>
      <c r="H26" s="23"/>
    </row>
    <row r="27" spans="1:11" ht="45" customHeight="1" thickBot="1" x14ac:dyDescent="0.3">
      <c r="A27" s="262"/>
      <c r="B27" s="257"/>
      <c r="C27" s="270"/>
      <c r="D27" s="19" t="s">
        <v>15</v>
      </c>
      <c r="E27" s="169"/>
      <c r="F27" s="261"/>
      <c r="G27" s="228"/>
      <c r="I27" s="23"/>
    </row>
    <row r="28" spans="1:11" ht="45" customHeight="1" x14ac:dyDescent="0.25">
      <c r="A28" s="258" t="s">
        <v>11</v>
      </c>
      <c r="B28" s="256" t="s">
        <v>12</v>
      </c>
      <c r="C28" s="30">
        <v>2240</v>
      </c>
      <c r="D28" s="56">
        <v>480985.71</v>
      </c>
      <c r="E28" s="194" t="s">
        <v>48</v>
      </c>
      <c r="F28" s="31" t="s">
        <v>14</v>
      </c>
      <c r="G28" s="198" t="s">
        <v>27</v>
      </c>
      <c r="I28" s="43"/>
      <c r="K28" s="35"/>
    </row>
    <row r="29" spans="1:11" ht="40.5" customHeight="1" thickBot="1" x14ac:dyDescent="0.3">
      <c r="A29" s="259"/>
      <c r="B29" s="257"/>
      <c r="C29" s="30"/>
      <c r="D29" s="19" t="s">
        <v>28</v>
      </c>
      <c r="E29" s="213"/>
      <c r="F29" s="31"/>
      <c r="G29" s="230"/>
      <c r="H29" s="35"/>
      <c r="I29" s="43"/>
    </row>
    <row r="30" spans="1:11" s="8" customFormat="1" ht="60.75" customHeight="1" x14ac:dyDescent="0.25">
      <c r="A30" s="185" t="s">
        <v>13</v>
      </c>
      <c r="B30" s="256" t="s">
        <v>12</v>
      </c>
      <c r="C30" s="162">
        <v>2240</v>
      </c>
      <c r="D30" s="124">
        <f>3959970-118630.71</f>
        <v>3841339.29</v>
      </c>
      <c r="E30" s="152" t="s">
        <v>47</v>
      </c>
      <c r="F30" s="260" t="s">
        <v>14</v>
      </c>
      <c r="G30" s="263" t="s">
        <v>51</v>
      </c>
      <c r="H30" s="122"/>
      <c r="I30" s="123"/>
      <c r="K30" s="125"/>
    </row>
    <row r="31" spans="1:11" s="8" customFormat="1" ht="34.5" customHeight="1" thickBot="1" x14ac:dyDescent="0.3">
      <c r="A31" s="262"/>
      <c r="B31" s="257"/>
      <c r="C31" s="163"/>
      <c r="D31" s="19" t="s">
        <v>181</v>
      </c>
      <c r="E31" s="169"/>
      <c r="F31" s="261"/>
      <c r="G31" s="228"/>
      <c r="I31" s="117"/>
      <c r="J31" s="34"/>
    </row>
    <row r="32" spans="1:11" s="8" customFormat="1" ht="34.5" customHeight="1" x14ac:dyDescent="0.25">
      <c r="A32" s="258" t="s">
        <v>13</v>
      </c>
      <c r="B32" s="256" t="s">
        <v>12</v>
      </c>
      <c r="C32" s="21">
        <v>2240</v>
      </c>
      <c r="D32" s="33">
        <v>490660.71</v>
      </c>
      <c r="E32" s="255" t="s">
        <v>25</v>
      </c>
      <c r="F32" s="31" t="s">
        <v>14</v>
      </c>
      <c r="G32" s="198" t="s">
        <v>27</v>
      </c>
    </row>
    <row r="33" spans="1:11" s="8" customFormat="1" ht="34.5" customHeight="1" thickBot="1" x14ac:dyDescent="0.3">
      <c r="A33" s="259"/>
      <c r="B33" s="257"/>
      <c r="C33" s="21"/>
      <c r="D33" s="19" t="s">
        <v>29</v>
      </c>
      <c r="E33" s="232"/>
      <c r="F33" s="31"/>
      <c r="G33" s="230"/>
      <c r="H33" s="127"/>
      <c r="I33" s="128"/>
      <c r="J33" s="130"/>
      <c r="K33" s="129"/>
    </row>
    <row r="34" spans="1:11" s="8" customFormat="1" ht="34.5" customHeight="1" x14ac:dyDescent="0.25">
      <c r="A34" s="233" t="s">
        <v>23</v>
      </c>
      <c r="B34" s="235" t="s">
        <v>24</v>
      </c>
      <c r="C34" s="237">
        <v>2240</v>
      </c>
      <c r="D34" s="119">
        <f>8279322-1576337.17+456265</f>
        <v>7159249.8300000001</v>
      </c>
      <c r="E34" s="152" t="s">
        <v>47</v>
      </c>
      <c r="F34" s="246" t="s">
        <v>14</v>
      </c>
      <c r="G34" s="198" t="s">
        <v>177</v>
      </c>
      <c r="H34" s="116"/>
      <c r="J34" s="34"/>
    </row>
    <row r="35" spans="1:11" s="8" customFormat="1" ht="34.5" customHeight="1" thickBot="1" x14ac:dyDescent="0.3">
      <c r="A35" s="234"/>
      <c r="B35" s="236"/>
      <c r="C35" s="238"/>
      <c r="D35" s="28" t="s">
        <v>179</v>
      </c>
      <c r="E35" s="169"/>
      <c r="F35" s="229"/>
      <c r="G35" s="230"/>
      <c r="H35" s="121"/>
      <c r="I35" s="34"/>
    </row>
    <row r="36" spans="1:11" s="8" customFormat="1" ht="34.5" customHeight="1" x14ac:dyDescent="0.25">
      <c r="A36" s="289" t="s">
        <v>23</v>
      </c>
      <c r="B36" s="235" t="s">
        <v>24</v>
      </c>
      <c r="C36" s="29">
        <v>2240</v>
      </c>
      <c r="D36" s="44">
        <v>1576337.17</v>
      </c>
      <c r="E36" s="194" t="s">
        <v>48</v>
      </c>
      <c r="F36" s="189" t="s">
        <v>14</v>
      </c>
      <c r="G36" s="198" t="s">
        <v>27</v>
      </c>
      <c r="H36" s="120"/>
      <c r="I36" s="34"/>
      <c r="K36" s="126"/>
    </row>
    <row r="37" spans="1:11" s="8" customFormat="1" ht="34.5" customHeight="1" thickBot="1" x14ac:dyDescent="0.3">
      <c r="A37" s="240"/>
      <c r="B37" s="236"/>
      <c r="C37" s="29"/>
      <c r="D37" s="28" t="s">
        <v>166</v>
      </c>
      <c r="E37" s="213"/>
      <c r="F37" s="229"/>
      <c r="G37" s="230"/>
      <c r="H37" s="117"/>
      <c r="I37" s="118"/>
      <c r="K37" s="135"/>
    </row>
    <row r="38" spans="1:11" s="8" customFormat="1" ht="34.5" customHeight="1" x14ac:dyDescent="0.25">
      <c r="A38" s="233" t="s">
        <v>26</v>
      </c>
      <c r="B38" s="235" t="s">
        <v>24</v>
      </c>
      <c r="C38" s="237">
        <v>2240</v>
      </c>
      <c r="D38" s="119">
        <f>8279322-1407267.75+172319</f>
        <v>7044373.25</v>
      </c>
      <c r="E38" s="152" t="s">
        <v>47</v>
      </c>
      <c r="F38" s="246" t="s">
        <v>14</v>
      </c>
      <c r="G38" s="198" t="s">
        <v>178</v>
      </c>
      <c r="I38" s="34"/>
      <c r="K38" s="34"/>
    </row>
    <row r="39" spans="1:11" s="8" customFormat="1" ht="34.5" customHeight="1" thickBot="1" x14ac:dyDescent="0.3">
      <c r="A39" s="290"/>
      <c r="B39" s="244"/>
      <c r="C39" s="245"/>
      <c r="D39" s="36" t="s">
        <v>180</v>
      </c>
      <c r="E39" s="168"/>
      <c r="F39" s="247"/>
      <c r="G39" s="243"/>
      <c r="H39" s="34"/>
    </row>
    <row r="40" spans="1:11" s="8" customFormat="1" ht="40.5" customHeight="1" x14ac:dyDescent="0.25">
      <c r="A40" s="239" t="s">
        <v>26</v>
      </c>
      <c r="B40" s="241" t="s">
        <v>24</v>
      </c>
      <c r="C40" s="242">
        <v>2240</v>
      </c>
      <c r="D40" s="44">
        <v>1407267.75</v>
      </c>
      <c r="E40" s="231" t="s">
        <v>25</v>
      </c>
      <c r="F40" s="152" t="s">
        <v>14</v>
      </c>
      <c r="G40" s="198" t="s">
        <v>27</v>
      </c>
      <c r="H40" s="120"/>
      <c r="I40" s="34"/>
      <c r="K40" s="34"/>
    </row>
    <row r="41" spans="1:11" s="8" customFormat="1" ht="35.25" customHeight="1" thickBot="1" x14ac:dyDescent="0.3">
      <c r="A41" s="240"/>
      <c r="B41" s="236"/>
      <c r="C41" s="238"/>
      <c r="D41" s="28" t="s">
        <v>167</v>
      </c>
      <c r="E41" s="232"/>
      <c r="F41" s="229"/>
      <c r="G41" s="230"/>
      <c r="H41" s="133"/>
      <c r="I41" s="134"/>
      <c r="J41" s="134"/>
      <c r="K41" s="135"/>
    </row>
    <row r="42" spans="1:11" s="8" customFormat="1" ht="34.5" customHeight="1" x14ac:dyDescent="0.25">
      <c r="A42" s="281" t="s">
        <v>17</v>
      </c>
      <c r="B42" s="283" t="s">
        <v>19</v>
      </c>
      <c r="C42" s="92">
        <v>2240</v>
      </c>
      <c r="D42" s="93">
        <v>6050000</v>
      </c>
      <c r="E42" s="285" t="s">
        <v>47</v>
      </c>
      <c r="F42" s="86" t="s">
        <v>14</v>
      </c>
      <c r="G42" s="287" t="s">
        <v>50</v>
      </c>
    </row>
    <row r="43" spans="1:11" s="8" customFormat="1" ht="34.5" customHeight="1" thickBot="1" x14ac:dyDescent="0.3">
      <c r="A43" s="282"/>
      <c r="B43" s="284"/>
      <c r="C43" s="94">
        <v>2240</v>
      </c>
      <c r="D43" s="95" t="s">
        <v>18</v>
      </c>
      <c r="E43" s="286"/>
      <c r="F43" s="87"/>
      <c r="G43" s="288"/>
    </row>
    <row r="44" spans="1:11" s="8" customFormat="1" ht="34.5" customHeight="1" x14ac:dyDescent="0.25">
      <c r="A44" s="156" t="s">
        <v>20</v>
      </c>
      <c r="B44" s="182" t="s">
        <v>21</v>
      </c>
      <c r="C44" s="148">
        <v>2240</v>
      </c>
      <c r="D44" s="57">
        <f>880000+80000</f>
        <v>960000</v>
      </c>
      <c r="E44" s="152" t="s">
        <v>46</v>
      </c>
      <c r="F44" s="178" t="s">
        <v>14</v>
      </c>
      <c r="G44" s="199" t="s">
        <v>49</v>
      </c>
    </row>
    <row r="45" spans="1:11" s="8" customFormat="1" ht="34.5" customHeight="1" thickBot="1" x14ac:dyDescent="0.3">
      <c r="A45" s="157"/>
      <c r="B45" s="147"/>
      <c r="C45" s="149"/>
      <c r="D45" s="28" t="s">
        <v>52</v>
      </c>
      <c r="E45" s="153"/>
      <c r="F45" s="179"/>
      <c r="G45" s="200"/>
    </row>
    <row r="46" spans="1:11" s="8" customFormat="1" ht="34.5" customHeight="1" x14ac:dyDescent="0.25">
      <c r="A46" s="156" t="s">
        <v>22</v>
      </c>
      <c r="B46" s="182" t="s">
        <v>19</v>
      </c>
      <c r="C46" s="45">
        <v>2240</v>
      </c>
      <c r="D46" s="96">
        <f>2605263.6+0.4-15000</f>
        <v>2590264</v>
      </c>
      <c r="E46" s="152" t="s">
        <v>46</v>
      </c>
      <c r="F46" s="60" t="s">
        <v>55</v>
      </c>
      <c r="G46" s="142" t="s">
        <v>163</v>
      </c>
    </row>
    <row r="47" spans="1:11" s="8" customFormat="1" ht="44.25" customHeight="1" thickBot="1" x14ac:dyDescent="0.3">
      <c r="A47" s="157"/>
      <c r="B47" s="147"/>
      <c r="C47" s="47">
        <v>2240</v>
      </c>
      <c r="D47" s="48" t="s">
        <v>195</v>
      </c>
      <c r="E47" s="153"/>
      <c r="F47" s="49"/>
      <c r="G47" s="183"/>
    </row>
    <row r="48" spans="1:11" s="8" customFormat="1" ht="44.25" customHeight="1" x14ac:dyDescent="0.25">
      <c r="A48" s="138" t="s">
        <v>193</v>
      </c>
      <c r="B48" s="137" t="s">
        <v>190</v>
      </c>
      <c r="C48" s="139" t="s">
        <v>188</v>
      </c>
      <c r="D48" s="46">
        <v>15000</v>
      </c>
      <c r="E48" s="152" t="s">
        <v>189</v>
      </c>
      <c r="F48" s="136" t="s">
        <v>44</v>
      </c>
      <c r="G48" s="142" t="s">
        <v>199</v>
      </c>
    </row>
    <row r="49" spans="1:7" s="8" customFormat="1" ht="44.25" customHeight="1" thickBot="1" x14ac:dyDescent="0.3">
      <c r="A49" s="138"/>
      <c r="B49" s="137"/>
      <c r="C49" s="47">
        <v>2240</v>
      </c>
      <c r="D49" s="48" t="s">
        <v>192</v>
      </c>
      <c r="E49" s="153"/>
      <c r="F49" s="49"/>
      <c r="G49" s="183"/>
    </row>
    <row r="50" spans="1:7" s="8" customFormat="1" ht="38.25" customHeight="1" x14ac:dyDescent="0.25">
      <c r="A50" s="221" t="s">
        <v>63</v>
      </c>
      <c r="B50" s="50" t="s">
        <v>41</v>
      </c>
      <c r="C50" s="51" t="s">
        <v>42</v>
      </c>
      <c r="D50" s="52">
        <v>910430</v>
      </c>
      <c r="E50" s="194" t="s">
        <v>43</v>
      </c>
      <c r="F50" s="152" t="s">
        <v>125</v>
      </c>
      <c r="G50" s="142" t="s">
        <v>163</v>
      </c>
    </row>
    <row r="51" spans="1:7" s="8" customFormat="1" ht="63" customHeight="1" thickBot="1" x14ac:dyDescent="0.3">
      <c r="A51" s="222"/>
      <c r="B51" s="53"/>
      <c r="C51" s="54"/>
      <c r="D51" s="55" t="s">
        <v>45</v>
      </c>
      <c r="E51" s="195"/>
      <c r="F51" s="153"/>
      <c r="G51" s="183"/>
    </row>
    <row r="52" spans="1:7" s="8" customFormat="1" ht="38.25" customHeight="1" x14ac:dyDescent="0.25">
      <c r="A52" s="156" t="s">
        <v>59</v>
      </c>
      <c r="B52" s="182" t="s">
        <v>58</v>
      </c>
      <c r="C52" s="148">
        <v>2240</v>
      </c>
      <c r="D52" s="79">
        <v>27360</v>
      </c>
      <c r="E52" s="194" t="s">
        <v>54</v>
      </c>
      <c r="F52" s="152" t="s">
        <v>55</v>
      </c>
      <c r="G52" s="198" t="s">
        <v>60</v>
      </c>
    </row>
    <row r="53" spans="1:7" s="8" customFormat="1" ht="56.25" customHeight="1" thickBot="1" x14ac:dyDescent="0.3">
      <c r="A53" s="157"/>
      <c r="B53" s="147"/>
      <c r="C53" s="149"/>
      <c r="D53" s="55" t="s">
        <v>62</v>
      </c>
      <c r="E53" s="195"/>
      <c r="F53" s="153"/>
      <c r="G53" s="181"/>
    </row>
    <row r="54" spans="1:7" s="8" customFormat="1" ht="38.25" customHeight="1" x14ac:dyDescent="0.25">
      <c r="A54" s="212" t="s">
        <v>56</v>
      </c>
      <c r="B54" s="186" t="s">
        <v>53</v>
      </c>
      <c r="C54" s="193">
        <v>2240</v>
      </c>
      <c r="D54" s="78">
        <f>34560+46080</f>
        <v>80640</v>
      </c>
      <c r="E54" s="188" t="s">
        <v>54</v>
      </c>
      <c r="F54" s="168" t="s">
        <v>55</v>
      </c>
      <c r="G54" s="220" t="s">
        <v>61</v>
      </c>
    </row>
    <row r="55" spans="1:7" s="8" customFormat="1" ht="58.5" customHeight="1" thickBot="1" x14ac:dyDescent="0.3">
      <c r="A55" s="212"/>
      <c r="B55" s="186"/>
      <c r="C55" s="193"/>
      <c r="D55" s="66" t="s">
        <v>57</v>
      </c>
      <c r="E55" s="188"/>
      <c r="F55" s="168"/>
      <c r="G55" s="220"/>
    </row>
    <row r="56" spans="1:7" s="8" customFormat="1" ht="58.5" customHeight="1" x14ac:dyDescent="0.25">
      <c r="A56" s="156" t="s">
        <v>66</v>
      </c>
      <c r="B56" s="50" t="s">
        <v>64</v>
      </c>
      <c r="C56" s="148">
        <v>2240</v>
      </c>
      <c r="D56" s="69">
        <v>978000</v>
      </c>
      <c r="E56" s="194" t="s">
        <v>43</v>
      </c>
      <c r="F56" s="152" t="s">
        <v>125</v>
      </c>
      <c r="G56" s="62" t="s">
        <v>69</v>
      </c>
    </row>
    <row r="57" spans="1:7" s="8" customFormat="1" ht="30.75" customHeight="1" thickBot="1" x14ac:dyDescent="0.3">
      <c r="A57" s="157"/>
      <c r="B57" s="70"/>
      <c r="C57" s="149"/>
      <c r="D57" s="28" t="s">
        <v>67</v>
      </c>
      <c r="E57" s="195"/>
      <c r="F57" s="153"/>
      <c r="G57" s="71" t="s">
        <v>68</v>
      </c>
    </row>
    <row r="58" spans="1:7" s="8" customFormat="1" ht="42.75" customHeight="1" x14ac:dyDescent="0.25">
      <c r="A58" s="156" t="s">
        <v>72</v>
      </c>
      <c r="B58" s="50" t="s">
        <v>70</v>
      </c>
      <c r="C58" s="73">
        <v>2240</v>
      </c>
      <c r="D58" s="74">
        <v>390240</v>
      </c>
      <c r="E58" s="150" t="s">
        <v>71</v>
      </c>
      <c r="F58" s="152" t="s">
        <v>65</v>
      </c>
      <c r="G58" s="198" t="s">
        <v>76</v>
      </c>
    </row>
    <row r="59" spans="1:7" s="8" customFormat="1" ht="30.75" customHeight="1" thickBot="1" x14ac:dyDescent="0.3">
      <c r="A59" s="157"/>
      <c r="B59" s="70"/>
      <c r="C59" s="75"/>
      <c r="D59" s="55" t="s">
        <v>73</v>
      </c>
      <c r="E59" s="151"/>
      <c r="F59" s="153"/>
      <c r="G59" s="181"/>
    </row>
    <row r="60" spans="1:7" s="8" customFormat="1" ht="58.5" customHeight="1" x14ac:dyDescent="0.25">
      <c r="A60" s="156" t="s">
        <v>196</v>
      </c>
      <c r="B60" s="50" t="s">
        <v>74</v>
      </c>
      <c r="C60" s="73">
        <v>2240</v>
      </c>
      <c r="D60" s="76">
        <v>143700</v>
      </c>
      <c r="E60" s="152" t="s">
        <v>71</v>
      </c>
      <c r="F60" s="152" t="s">
        <v>44</v>
      </c>
      <c r="G60" s="198" t="s">
        <v>77</v>
      </c>
    </row>
    <row r="61" spans="1:7" s="8" customFormat="1" ht="24" customHeight="1" thickBot="1" x14ac:dyDescent="0.3">
      <c r="A61" s="157"/>
      <c r="B61" s="70"/>
      <c r="C61" s="77"/>
      <c r="D61" s="55" t="s">
        <v>78</v>
      </c>
      <c r="E61" s="153"/>
      <c r="F61" s="153"/>
      <c r="G61" s="181"/>
    </row>
    <row r="62" spans="1:7" s="8" customFormat="1" ht="39" customHeight="1" x14ac:dyDescent="0.25">
      <c r="A62" s="156" t="s">
        <v>81</v>
      </c>
      <c r="B62" s="81" t="s">
        <v>82</v>
      </c>
      <c r="C62" s="148">
        <v>2240</v>
      </c>
      <c r="D62" s="74">
        <v>3649464</v>
      </c>
      <c r="E62" s="150" t="s">
        <v>79</v>
      </c>
      <c r="F62" s="152" t="s">
        <v>80</v>
      </c>
      <c r="G62" s="214" t="s">
        <v>88</v>
      </c>
    </row>
    <row r="63" spans="1:7" s="8" customFormat="1" ht="41.25" customHeight="1" thickBot="1" x14ac:dyDescent="0.3">
      <c r="A63" s="157"/>
      <c r="B63" s="82"/>
      <c r="C63" s="149"/>
      <c r="D63" s="28" t="s">
        <v>83</v>
      </c>
      <c r="E63" s="151"/>
      <c r="F63" s="153"/>
      <c r="G63" s="215"/>
    </row>
    <row r="64" spans="1:7" s="8" customFormat="1" ht="42.75" customHeight="1" x14ac:dyDescent="0.25">
      <c r="A64" s="216" t="s">
        <v>86</v>
      </c>
      <c r="B64" s="83" t="s">
        <v>84</v>
      </c>
      <c r="C64" s="64">
        <v>2240</v>
      </c>
      <c r="D64" s="84">
        <v>782373</v>
      </c>
      <c r="E64" s="150" t="s">
        <v>85</v>
      </c>
      <c r="F64" s="152" t="s">
        <v>138</v>
      </c>
      <c r="G64" s="214" t="s">
        <v>92</v>
      </c>
    </row>
    <row r="65" spans="1:7" s="8" customFormat="1" ht="27" customHeight="1" thickBot="1" x14ac:dyDescent="0.3">
      <c r="A65" s="217"/>
      <c r="B65" s="82"/>
      <c r="C65" s="65"/>
      <c r="D65" s="28" t="s">
        <v>87</v>
      </c>
      <c r="E65" s="151"/>
      <c r="F65" s="153"/>
      <c r="G65" s="215"/>
    </row>
    <row r="66" spans="1:7" s="8" customFormat="1" ht="38.25" customHeight="1" x14ac:dyDescent="0.25">
      <c r="A66" s="156" t="s">
        <v>91</v>
      </c>
      <c r="B66" s="182" t="s">
        <v>187</v>
      </c>
      <c r="C66" s="218">
        <v>2240</v>
      </c>
      <c r="D66" s="74">
        <v>4767</v>
      </c>
      <c r="E66" s="194" t="s">
        <v>43</v>
      </c>
      <c r="F66" s="152" t="s">
        <v>89</v>
      </c>
      <c r="G66" s="214" t="s">
        <v>93</v>
      </c>
    </row>
    <row r="67" spans="1:7" s="8" customFormat="1" ht="39" customHeight="1" thickBot="1" x14ac:dyDescent="0.3">
      <c r="A67" s="157"/>
      <c r="B67" s="147"/>
      <c r="C67" s="219"/>
      <c r="D67" s="28" t="s">
        <v>90</v>
      </c>
      <c r="E67" s="195"/>
      <c r="F67" s="153"/>
      <c r="G67" s="215"/>
    </row>
    <row r="68" spans="1:7" s="8" customFormat="1" ht="33.75" customHeight="1" x14ac:dyDescent="0.25">
      <c r="A68" s="212" t="s">
        <v>95</v>
      </c>
      <c r="B68" s="186" t="s">
        <v>94</v>
      </c>
      <c r="C68" s="68">
        <v>2240</v>
      </c>
      <c r="D68" s="72">
        <v>1935091</v>
      </c>
      <c r="E68" s="213" t="s">
        <v>43</v>
      </c>
      <c r="F68" s="168" t="s">
        <v>55</v>
      </c>
      <c r="G68" s="209" t="s">
        <v>97</v>
      </c>
    </row>
    <row r="69" spans="1:7" s="8" customFormat="1" ht="36.75" customHeight="1" thickBot="1" x14ac:dyDescent="0.3">
      <c r="A69" s="212"/>
      <c r="B69" s="186"/>
      <c r="C69" s="80"/>
      <c r="D69" s="85" t="s">
        <v>96</v>
      </c>
      <c r="E69" s="187"/>
      <c r="F69" s="168"/>
      <c r="G69" s="209"/>
    </row>
    <row r="70" spans="1:7" s="8" customFormat="1" ht="63" customHeight="1" x14ac:dyDescent="0.25">
      <c r="A70" s="156" t="s">
        <v>99</v>
      </c>
      <c r="B70" s="50" t="s">
        <v>98</v>
      </c>
      <c r="C70" s="64">
        <v>2240</v>
      </c>
      <c r="D70" s="76">
        <v>2227800</v>
      </c>
      <c r="E70" s="194" t="s">
        <v>43</v>
      </c>
      <c r="F70" s="60" t="s">
        <v>55</v>
      </c>
      <c r="G70" s="210" t="s">
        <v>100</v>
      </c>
    </row>
    <row r="71" spans="1:7" s="8" customFormat="1" ht="48.75" customHeight="1" thickBot="1" x14ac:dyDescent="0.3">
      <c r="A71" s="212"/>
      <c r="B71" s="67"/>
      <c r="C71" s="68"/>
      <c r="D71" s="66" t="s">
        <v>101</v>
      </c>
      <c r="E71" s="188"/>
      <c r="F71" s="91"/>
      <c r="G71" s="211"/>
    </row>
    <row r="72" spans="1:7" s="8" customFormat="1" ht="51" customHeight="1" x14ac:dyDescent="0.25">
      <c r="A72" s="203" t="s">
        <v>106</v>
      </c>
      <c r="B72" s="89" t="s">
        <v>102</v>
      </c>
      <c r="C72" s="148">
        <v>2240</v>
      </c>
      <c r="D72" s="84">
        <v>4143474</v>
      </c>
      <c r="E72" s="205" t="s">
        <v>105</v>
      </c>
      <c r="F72" s="206"/>
      <c r="G72" s="199" t="s">
        <v>162</v>
      </c>
    </row>
    <row r="73" spans="1:7" s="8" customFormat="1" ht="38.25" customHeight="1" thickBot="1" x14ac:dyDescent="0.3">
      <c r="A73" s="204"/>
      <c r="B73" s="90"/>
      <c r="C73" s="149"/>
      <c r="D73" s="28" t="s">
        <v>107</v>
      </c>
      <c r="E73" s="207"/>
      <c r="F73" s="208"/>
      <c r="G73" s="200"/>
    </row>
    <row r="74" spans="1:7" s="8" customFormat="1" ht="37.5" customHeight="1" x14ac:dyDescent="0.25">
      <c r="A74" s="156" t="s">
        <v>111</v>
      </c>
      <c r="B74" s="97" t="s">
        <v>109</v>
      </c>
      <c r="C74" s="73">
        <v>2240</v>
      </c>
      <c r="D74" s="76">
        <v>2595399</v>
      </c>
      <c r="E74" s="152" t="s">
        <v>71</v>
      </c>
      <c r="F74" s="152" t="s">
        <v>139</v>
      </c>
      <c r="G74" s="198" t="s">
        <v>110</v>
      </c>
    </row>
    <row r="75" spans="1:7" s="8" customFormat="1" ht="39.75" customHeight="1" thickBot="1" x14ac:dyDescent="0.3">
      <c r="A75" s="157"/>
      <c r="B75" s="70"/>
      <c r="C75" s="77"/>
      <c r="D75" s="55" t="s">
        <v>164</v>
      </c>
      <c r="E75" s="153"/>
      <c r="F75" s="153"/>
      <c r="G75" s="181"/>
    </row>
    <row r="76" spans="1:7" s="8" customFormat="1" ht="26.25" customHeight="1" x14ac:dyDescent="0.25">
      <c r="A76" s="144" t="s">
        <v>112</v>
      </c>
      <c r="B76" s="201" t="s">
        <v>203</v>
      </c>
      <c r="C76" s="148">
        <v>2240</v>
      </c>
      <c r="D76" s="98">
        <v>250000</v>
      </c>
      <c r="E76" s="152" t="s">
        <v>85</v>
      </c>
      <c r="F76" s="152" t="s">
        <v>139</v>
      </c>
      <c r="G76" s="198" t="s">
        <v>176</v>
      </c>
    </row>
    <row r="77" spans="1:7" s="8" customFormat="1" ht="32.25" customHeight="1" thickBot="1" x14ac:dyDescent="0.3">
      <c r="A77" s="145"/>
      <c r="B77" s="202"/>
      <c r="C77" s="149"/>
      <c r="D77" s="55" t="s">
        <v>113</v>
      </c>
      <c r="E77" s="153"/>
      <c r="F77" s="153"/>
      <c r="G77" s="181"/>
    </row>
    <row r="78" spans="1:7" s="8" customFormat="1" ht="26.25" customHeight="1" x14ac:dyDescent="0.25">
      <c r="A78" s="156" t="s">
        <v>161</v>
      </c>
      <c r="B78" s="182" t="s">
        <v>114</v>
      </c>
      <c r="C78" s="148">
        <v>2240</v>
      </c>
      <c r="D78" s="99">
        <v>12671100</v>
      </c>
      <c r="E78" s="152" t="s">
        <v>115</v>
      </c>
      <c r="F78" s="152" t="s">
        <v>65</v>
      </c>
      <c r="G78" s="199" t="s">
        <v>116</v>
      </c>
    </row>
    <row r="79" spans="1:7" s="8" customFormat="1" ht="42.75" customHeight="1" thickBot="1" x14ac:dyDescent="0.3">
      <c r="A79" s="157"/>
      <c r="B79" s="147"/>
      <c r="C79" s="149"/>
      <c r="D79" s="28" t="s">
        <v>117</v>
      </c>
      <c r="E79" s="153"/>
      <c r="F79" s="153"/>
      <c r="G79" s="200"/>
    </row>
    <row r="80" spans="1:7" s="8" customFormat="1" ht="54" customHeight="1" x14ac:dyDescent="0.25">
      <c r="A80" s="154" t="s">
        <v>121</v>
      </c>
      <c r="B80" s="50" t="s">
        <v>118</v>
      </c>
      <c r="C80" s="64">
        <v>2240</v>
      </c>
      <c r="D80" s="46">
        <f>20573+1579427</f>
        <v>1600000</v>
      </c>
      <c r="E80" s="152" t="s">
        <v>47</v>
      </c>
      <c r="F80" s="152" t="s">
        <v>138</v>
      </c>
      <c r="G80" s="63" t="s">
        <v>119</v>
      </c>
    </row>
    <row r="81" spans="1:7" s="8" customFormat="1" ht="30.75" customHeight="1" thickBot="1" x14ac:dyDescent="0.3">
      <c r="A81" s="155"/>
      <c r="B81" s="70"/>
      <c r="C81" s="65"/>
      <c r="D81" s="28" t="s">
        <v>120</v>
      </c>
      <c r="E81" s="153"/>
      <c r="F81" s="153"/>
      <c r="G81" s="71" t="s">
        <v>122</v>
      </c>
    </row>
    <row r="82" spans="1:7" s="8" customFormat="1" ht="55.5" customHeight="1" x14ac:dyDescent="0.25">
      <c r="A82" s="156" t="s">
        <v>123</v>
      </c>
      <c r="B82" s="100" t="s">
        <v>124</v>
      </c>
      <c r="C82" s="60">
        <v>2240</v>
      </c>
      <c r="D82" s="46">
        <v>540727</v>
      </c>
      <c r="E82" s="152" t="s">
        <v>47</v>
      </c>
      <c r="F82" s="60" t="s">
        <v>139</v>
      </c>
      <c r="G82" s="142" t="s">
        <v>175</v>
      </c>
    </row>
    <row r="83" spans="1:7" s="8" customFormat="1" ht="41.25" customHeight="1" thickBot="1" x14ac:dyDescent="0.3">
      <c r="A83" s="157"/>
      <c r="B83" s="101"/>
      <c r="C83" s="61"/>
      <c r="D83" s="28" t="s">
        <v>126</v>
      </c>
      <c r="E83" s="153"/>
      <c r="F83" s="49"/>
      <c r="G83" s="183"/>
    </row>
    <row r="84" spans="1:7" s="8" customFormat="1" ht="30.75" customHeight="1" x14ac:dyDescent="0.25">
      <c r="A84" s="158" t="s">
        <v>130</v>
      </c>
      <c r="B84" s="160" t="s">
        <v>94</v>
      </c>
      <c r="C84" s="162">
        <v>2240</v>
      </c>
      <c r="D84" s="25">
        <v>5758027</v>
      </c>
      <c r="E84" s="196" t="s">
        <v>128</v>
      </c>
      <c r="F84" s="189" t="s">
        <v>44</v>
      </c>
      <c r="G84" s="142" t="s">
        <v>127</v>
      </c>
    </row>
    <row r="85" spans="1:7" s="8" customFormat="1" ht="50.25" customHeight="1" thickBot="1" x14ac:dyDescent="0.3">
      <c r="A85" s="159"/>
      <c r="B85" s="161"/>
      <c r="C85" s="163"/>
      <c r="D85" s="19" t="s">
        <v>129</v>
      </c>
      <c r="E85" s="197"/>
      <c r="F85" s="169"/>
      <c r="G85" s="183"/>
    </row>
    <row r="86" spans="1:7" s="8" customFormat="1" ht="30.75" hidden="1" customHeight="1" x14ac:dyDescent="0.25">
      <c r="A86" s="190" t="s">
        <v>132</v>
      </c>
      <c r="B86" s="192" t="s">
        <v>131</v>
      </c>
      <c r="C86" s="162">
        <v>2240</v>
      </c>
      <c r="D86" s="102">
        <f>666400-666400</f>
        <v>0</v>
      </c>
      <c r="E86" s="169" t="s">
        <v>71</v>
      </c>
      <c r="F86" s="189" t="s">
        <v>55</v>
      </c>
      <c r="G86" s="142" t="s">
        <v>172</v>
      </c>
    </row>
    <row r="87" spans="1:7" s="8" customFormat="1" ht="33.75" hidden="1" customHeight="1" thickBot="1" x14ac:dyDescent="0.3">
      <c r="A87" s="191"/>
      <c r="B87" s="186"/>
      <c r="C87" s="193"/>
      <c r="D87" s="85" t="s">
        <v>171</v>
      </c>
      <c r="E87" s="189"/>
      <c r="F87" s="168"/>
      <c r="G87" s="143"/>
    </row>
    <row r="88" spans="1:7" s="8" customFormat="1" ht="30.75" customHeight="1" x14ac:dyDescent="0.25">
      <c r="A88" s="144" t="s">
        <v>170</v>
      </c>
      <c r="B88" s="146" t="s">
        <v>131</v>
      </c>
      <c r="C88" s="148">
        <v>2240</v>
      </c>
      <c r="D88" s="98">
        <f>766320+666400</f>
        <v>1432720</v>
      </c>
      <c r="E88" s="150" t="s">
        <v>71</v>
      </c>
      <c r="F88" s="152" t="s">
        <v>44</v>
      </c>
      <c r="G88" s="142" t="s">
        <v>173</v>
      </c>
    </row>
    <row r="89" spans="1:7" s="8" customFormat="1" ht="55.5" customHeight="1" thickBot="1" x14ac:dyDescent="0.3">
      <c r="A89" s="145"/>
      <c r="B89" s="147"/>
      <c r="C89" s="149"/>
      <c r="D89" s="103" t="s">
        <v>174</v>
      </c>
      <c r="E89" s="151"/>
      <c r="F89" s="153"/>
      <c r="G89" s="143"/>
    </row>
    <row r="90" spans="1:7" s="8" customFormat="1" ht="27.75" customHeight="1" x14ac:dyDescent="0.25">
      <c r="A90" s="156" t="s">
        <v>165</v>
      </c>
      <c r="B90" s="146" t="s">
        <v>131</v>
      </c>
      <c r="C90" s="73">
        <v>2240</v>
      </c>
      <c r="D90" s="76">
        <v>543000</v>
      </c>
      <c r="E90" s="194" t="s">
        <v>140</v>
      </c>
      <c r="F90" s="152" t="s">
        <v>55</v>
      </c>
      <c r="G90" s="115" t="s">
        <v>142</v>
      </c>
    </row>
    <row r="91" spans="1:7" s="8" customFormat="1" ht="66" customHeight="1" thickBot="1" x14ac:dyDescent="0.3">
      <c r="A91" s="157"/>
      <c r="B91" s="147"/>
      <c r="C91" s="75"/>
      <c r="D91" s="55" t="s">
        <v>141</v>
      </c>
      <c r="E91" s="195"/>
      <c r="F91" s="153"/>
      <c r="G91" s="114" t="s">
        <v>108</v>
      </c>
    </row>
    <row r="92" spans="1:7" s="8" customFormat="1" ht="32.25" customHeight="1" x14ac:dyDescent="0.25">
      <c r="A92" s="184" t="s">
        <v>143</v>
      </c>
      <c r="B92" s="160" t="s">
        <v>145</v>
      </c>
      <c r="C92" s="21">
        <v>2240</v>
      </c>
      <c r="D92" s="104">
        <v>172800</v>
      </c>
      <c r="E92" s="187" t="s">
        <v>43</v>
      </c>
      <c r="F92" s="189" t="s">
        <v>65</v>
      </c>
      <c r="G92" s="172" t="s">
        <v>149</v>
      </c>
    </row>
    <row r="93" spans="1:7" s="8" customFormat="1" ht="69.75" customHeight="1" thickBot="1" x14ac:dyDescent="0.3">
      <c r="A93" s="185"/>
      <c r="B93" s="186"/>
      <c r="C93" s="21"/>
      <c r="D93" s="36" t="s">
        <v>144</v>
      </c>
      <c r="E93" s="188"/>
      <c r="F93" s="168"/>
      <c r="G93" s="173"/>
    </row>
    <row r="94" spans="1:7" s="8" customFormat="1" ht="26.25" customHeight="1" x14ac:dyDescent="0.25">
      <c r="A94" s="156" t="s">
        <v>146</v>
      </c>
      <c r="B94" s="50" t="s">
        <v>151</v>
      </c>
      <c r="C94" s="174">
        <v>2240</v>
      </c>
      <c r="D94" s="74">
        <v>78000</v>
      </c>
      <c r="E94" s="176" t="s">
        <v>43</v>
      </c>
      <c r="F94" s="178" t="s">
        <v>104</v>
      </c>
      <c r="G94" s="180" t="s">
        <v>148</v>
      </c>
    </row>
    <row r="95" spans="1:7" s="8" customFormat="1" ht="26.25" customHeight="1" thickBot="1" x14ac:dyDescent="0.3">
      <c r="A95" s="157"/>
      <c r="B95" s="70"/>
      <c r="C95" s="175"/>
      <c r="D95" s="28" t="s">
        <v>147</v>
      </c>
      <c r="E95" s="177"/>
      <c r="F95" s="179"/>
      <c r="G95" s="181"/>
    </row>
    <row r="96" spans="1:7" s="8" customFormat="1" ht="26.25" customHeight="1" x14ac:dyDescent="0.25">
      <c r="A96" s="156" t="s">
        <v>153</v>
      </c>
      <c r="B96" s="182" t="s">
        <v>152</v>
      </c>
      <c r="C96" s="148">
        <v>2240</v>
      </c>
      <c r="D96" s="74">
        <v>231880</v>
      </c>
      <c r="E96" s="152" t="s">
        <v>157</v>
      </c>
      <c r="F96" s="152" t="s">
        <v>44</v>
      </c>
      <c r="G96" s="142" t="s">
        <v>154</v>
      </c>
    </row>
    <row r="97" spans="1:7" s="8" customFormat="1" ht="52.5" customHeight="1" thickBot="1" x14ac:dyDescent="0.3">
      <c r="A97" s="157"/>
      <c r="B97" s="147"/>
      <c r="C97" s="149"/>
      <c r="D97" s="28" t="s">
        <v>150</v>
      </c>
      <c r="E97" s="153"/>
      <c r="F97" s="153"/>
      <c r="G97" s="183"/>
    </row>
    <row r="98" spans="1:7" s="8" customFormat="1" ht="42" customHeight="1" x14ac:dyDescent="0.25">
      <c r="A98" s="156" t="s">
        <v>156</v>
      </c>
      <c r="B98" s="50" t="s">
        <v>155</v>
      </c>
      <c r="C98" s="148">
        <v>2240</v>
      </c>
      <c r="D98" s="105">
        <v>50000</v>
      </c>
      <c r="E98" s="152" t="s">
        <v>157</v>
      </c>
      <c r="F98" s="178" t="s">
        <v>75</v>
      </c>
      <c r="G98" s="142" t="s">
        <v>154</v>
      </c>
    </row>
    <row r="99" spans="1:7" s="8" customFormat="1" ht="17.25" customHeight="1" thickBot="1" x14ac:dyDescent="0.3">
      <c r="A99" s="157"/>
      <c r="B99" s="88"/>
      <c r="C99" s="149"/>
      <c r="D99" s="28" t="s">
        <v>158</v>
      </c>
      <c r="E99" s="153"/>
      <c r="F99" s="179"/>
      <c r="G99" s="183"/>
    </row>
    <row r="100" spans="1:7" s="8" customFormat="1" ht="30.75" customHeight="1" x14ac:dyDescent="0.25">
      <c r="A100" s="164" t="s">
        <v>159</v>
      </c>
      <c r="B100" s="166" t="s">
        <v>160</v>
      </c>
      <c r="C100" s="21">
        <v>2240</v>
      </c>
      <c r="D100" s="106">
        <v>13402</v>
      </c>
      <c r="E100" s="168" t="s">
        <v>103</v>
      </c>
      <c r="F100" s="152" t="s">
        <v>55</v>
      </c>
      <c r="G100" s="170" t="s">
        <v>169</v>
      </c>
    </row>
    <row r="101" spans="1:7" s="8" customFormat="1" ht="35.25" customHeight="1" x14ac:dyDescent="0.25">
      <c r="A101" s="165"/>
      <c r="B101" s="167"/>
      <c r="C101" s="59"/>
      <c r="D101" s="36" t="s">
        <v>168</v>
      </c>
      <c r="E101" s="169"/>
      <c r="F101" s="169"/>
      <c r="G101" s="171"/>
    </row>
    <row r="102" spans="1:7" s="8" customFormat="1" ht="34.5" customHeight="1" x14ac:dyDescent="0.25">
      <c r="A102" s="113" t="s">
        <v>40</v>
      </c>
      <c r="B102" s="107"/>
      <c r="C102" s="108"/>
      <c r="D102" s="109">
        <f>D30+D26+D42+D44+D46+D40+D38+D36+D34+D32+D28+D50+D52+D54+D56+D58+D60+D62+D64+D66+D68+D70+D72+D74+D76+D78+D80+D82+D84+D86+D88+D90+D92+D94+D96+D98+D100+D48</f>
        <v>76887401.710000008</v>
      </c>
      <c r="E102" s="110"/>
      <c r="F102" s="111"/>
      <c r="G102" s="112"/>
    </row>
    <row r="103" spans="1:7" s="8" customFormat="1" ht="25.5" customHeight="1" x14ac:dyDescent="0.25">
      <c r="A103" s="280"/>
      <c r="B103" s="280"/>
      <c r="C103" s="14"/>
      <c r="D103" s="15"/>
      <c r="E103" s="14"/>
      <c r="F103" s="16"/>
      <c r="G103" s="16"/>
    </row>
    <row r="104" spans="1:7" ht="15.75" x14ac:dyDescent="0.25">
      <c r="A104" s="279"/>
      <c r="B104" s="279"/>
      <c r="C104" s="279"/>
      <c r="D104" s="279"/>
      <c r="E104" s="279"/>
      <c r="F104" s="279"/>
      <c r="G104" s="279"/>
    </row>
    <row r="105" spans="1:7" ht="12.75" customHeight="1" x14ac:dyDescent="0.25">
      <c r="A105" s="12"/>
      <c r="B105" s="12"/>
      <c r="C105" s="1"/>
      <c r="D105" s="13"/>
      <c r="E105" s="13"/>
      <c r="F105" s="13"/>
      <c r="G105" s="13"/>
    </row>
    <row r="106" spans="1:7" ht="21.75" customHeight="1" x14ac:dyDescent="0.25">
      <c r="A106" s="276"/>
      <c r="B106" s="12"/>
      <c r="C106" s="2"/>
      <c r="D106" s="278"/>
      <c r="E106" s="278"/>
      <c r="F106" s="278"/>
      <c r="G106" s="278"/>
    </row>
    <row r="107" spans="1:7" ht="12.75" customHeight="1" x14ac:dyDescent="0.25">
      <c r="A107" s="276"/>
      <c r="B107" s="12"/>
      <c r="C107" s="1"/>
      <c r="D107" s="277"/>
      <c r="E107" s="277"/>
      <c r="F107" s="277"/>
      <c r="G107" s="277"/>
    </row>
    <row r="108" spans="1:7" ht="12.75" customHeight="1" x14ac:dyDescent="0.25">
      <c r="A108" s="12"/>
      <c r="B108" s="12"/>
      <c r="C108" s="1"/>
      <c r="D108" s="13"/>
      <c r="E108" s="13"/>
      <c r="F108" s="13"/>
      <c r="G108" s="13"/>
    </row>
  </sheetData>
  <mergeCells count="225">
    <mergeCell ref="A106:A107"/>
    <mergeCell ref="D107:G107"/>
    <mergeCell ref="D106:G106"/>
    <mergeCell ref="A104:G104"/>
    <mergeCell ref="A103:B103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  <mergeCell ref="G42:G43"/>
    <mergeCell ref="A36:A37"/>
    <mergeCell ref="E36:E37"/>
    <mergeCell ref="A38:A39"/>
    <mergeCell ref="A13:A14"/>
    <mergeCell ref="E13:E14"/>
    <mergeCell ref="E26:E27"/>
    <mergeCell ref="G26:G27"/>
    <mergeCell ref="B13:B14"/>
    <mergeCell ref="C26:C27"/>
    <mergeCell ref="F26:F27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E21:E22"/>
    <mergeCell ref="F21:F22"/>
    <mergeCell ref="G21:G22"/>
    <mergeCell ref="E1:G1"/>
    <mergeCell ref="A9:G9"/>
    <mergeCell ref="A6:F6"/>
    <mergeCell ref="E2:G2"/>
    <mergeCell ref="E3:G3"/>
    <mergeCell ref="A8:G8"/>
    <mergeCell ref="A5:G5"/>
    <mergeCell ref="A7:G7"/>
    <mergeCell ref="E32:E33"/>
    <mergeCell ref="G28:G29"/>
    <mergeCell ref="G32:G33"/>
    <mergeCell ref="B32:B33"/>
    <mergeCell ref="A32:A33"/>
    <mergeCell ref="B30:B31"/>
    <mergeCell ref="C30:C31"/>
    <mergeCell ref="F30:F31"/>
    <mergeCell ref="A30:A31"/>
    <mergeCell ref="G30:G31"/>
    <mergeCell ref="E30:E31"/>
    <mergeCell ref="A15:A16"/>
    <mergeCell ref="B15:B16"/>
    <mergeCell ref="E15:E16"/>
    <mergeCell ref="F13:F14"/>
    <mergeCell ref="F15:F16"/>
    <mergeCell ref="C38:C39"/>
    <mergeCell ref="E38:E39"/>
    <mergeCell ref="F38:F39"/>
    <mergeCell ref="G36:G37"/>
    <mergeCell ref="F36:F37"/>
    <mergeCell ref="B36:B37"/>
    <mergeCell ref="F34:F35"/>
    <mergeCell ref="A46:A47"/>
    <mergeCell ref="E46:E47"/>
    <mergeCell ref="A50:A51"/>
    <mergeCell ref="E50:E51"/>
    <mergeCell ref="G50:G51"/>
    <mergeCell ref="F50:F51"/>
    <mergeCell ref="E52:E53"/>
    <mergeCell ref="B19:B20"/>
    <mergeCell ref="C19:C20"/>
    <mergeCell ref="E19:E20"/>
    <mergeCell ref="F19:F20"/>
    <mergeCell ref="G19:G20"/>
    <mergeCell ref="F40:F41"/>
    <mergeCell ref="G40:G41"/>
    <mergeCell ref="E40:E41"/>
    <mergeCell ref="A34:A35"/>
    <mergeCell ref="B34:B35"/>
    <mergeCell ref="C34:C35"/>
    <mergeCell ref="E34:E35"/>
    <mergeCell ref="A40:A41"/>
    <mergeCell ref="B40:B41"/>
    <mergeCell ref="C40:C41"/>
    <mergeCell ref="G38:G39"/>
    <mergeCell ref="E48:E49"/>
    <mergeCell ref="G48:G49"/>
    <mergeCell ref="B38:B39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72:A73"/>
    <mergeCell ref="C72:C73"/>
    <mergeCell ref="G72:G73"/>
    <mergeCell ref="E72:F73"/>
    <mergeCell ref="A74:A75"/>
    <mergeCell ref="F74:F75"/>
    <mergeCell ref="G74:G75"/>
    <mergeCell ref="E74:E75"/>
    <mergeCell ref="G68:G69"/>
    <mergeCell ref="E70:E71"/>
    <mergeCell ref="G70:G71"/>
    <mergeCell ref="A70:A71"/>
    <mergeCell ref="A68:A69"/>
    <mergeCell ref="B68:B69"/>
    <mergeCell ref="E68:E69"/>
    <mergeCell ref="F68:F69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E76:E77"/>
    <mergeCell ref="F76:F77"/>
    <mergeCell ref="F90:F91"/>
    <mergeCell ref="B90:B91"/>
    <mergeCell ref="A92:A93"/>
    <mergeCell ref="B92:B93"/>
    <mergeCell ref="E92:E93"/>
    <mergeCell ref="F92:F93"/>
    <mergeCell ref="A86:A87"/>
    <mergeCell ref="B86:B87"/>
    <mergeCell ref="C86:C87"/>
    <mergeCell ref="E86:E87"/>
    <mergeCell ref="F86:F87"/>
    <mergeCell ref="A90:A91"/>
    <mergeCell ref="E90:E91"/>
    <mergeCell ref="A100:A101"/>
    <mergeCell ref="B100:B101"/>
    <mergeCell ref="E100:E101"/>
    <mergeCell ref="G100:G101"/>
    <mergeCell ref="F100:F101"/>
    <mergeCell ref="G92:G93"/>
    <mergeCell ref="A94:A95"/>
    <mergeCell ref="C94:C95"/>
    <mergeCell ref="E94:E95"/>
    <mergeCell ref="F94:F95"/>
    <mergeCell ref="G94:G95"/>
    <mergeCell ref="F96:F97"/>
    <mergeCell ref="A96:A97"/>
    <mergeCell ref="B96:B97"/>
    <mergeCell ref="C96:C97"/>
    <mergeCell ref="G96:G97"/>
    <mergeCell ref="E96:E97"/>
    <mergeCell ref="A98:A99"/>
    <mergeCell ref="C98:C99"/>
    <mergeCell ref="E98:E99"/>
    <mergeCell ref="F98:F99"/>
    <mergeCell ref="G98:G99"/>
    <mergeCell ref="G86:G87"/>
    <mergeCell ref="A88:A89"/>
    <mergeCell ref="B88:B89"/>
    <mergeCell ref="C88:C89"/>
    <mergeCell ref="E88:E89"/>
    <mergeCell ref="F88:F89"/>
    <mergeCell ref="G88:G89"/>
    <mergeCell ref="F80:F81"/>
    <mergeCell ref="E80:E81"/>
    <mergeCell ref="A80:A81"/>
    <mergeCell ref="E82:E83"/>
    <mergeCell ref="A82:A83"/>
    <mergeCell ref="A84:A85"/>
    <mergeCell ref="B84:B85"/>
    <mergeCell ref="C84:C85"/>
    <mergeCell ref="E84:E85"/>
    <mergeCell ref="F84:F85"/>
    <mergeCell ref="G84:G85"/>
    <mergeCell ref="G82:G83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 Ірина</cp:lastModifiedBy>
  <cp:lastPrinted>2026-03-23T07:16:16Z</cp:lastPrinted>
  <dcterms:created xsi:type="dcterms:W3CDTF">2016-01-19T07:58:56Z</dcterms:created>
  <dcterms:modified xsi:type="dcterms:W3CDTF">2026-04-02T12:14:17Z</dcterms:modified>
</cp:coreProperties>
</file>