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Лист1!$A$1:$K$107</definedName>
  </definedNames>
  <calcPr calcId="162913"/>
  <fileRecoveryPr autoRecover="0"/>
</workbook>
</file>

<file path=xl/calcChain.xml><?xml version="1.0" encoding="utf-8"?>
<calcChain xmlns="http://schemas.openxmlformats.org/spreadsheetml/2006/main">
  <c r="D25" i="1" l="1"/>
  <c r="D23" i="1" l="1"/>
  <c r="D19" i="1"/>
  <c r="D102" i="1" l="1"/>
  <c r="D26" i="1" l="1"/>
  <c r="D84" i="1" l="1"/>
  <c r="D78" i="1" l="1"/>
  <c r="D46" i="1" l="1"/>
  <c r="D30" i="1" l="1"/>
  <c r="D34" i="1"/>
  <c r="D38" i="1"/>
  <c r="D88" i="1" l="1"/>
  <c r="D80" i="1" l="1"/>
  <c r="D54" i="1" l="1"/>
  <c r="D44" i="1"/>
</calcChain>
</file>

<file path=xl/sharedStrings.xml><?xml version="1.0" encoding="utf-8"?>
<sst xmlns="http://schemas.openxmlformats.org/spreadsheetml/2006/main" count="286" uniqueCount="205">
  <si>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</si>
  <si>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</si>
  <si>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</si>
  <si>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</si>
  <si>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</si>
  <si>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</si>
  <si>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</si>
  <si>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</si>
  <si>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</si>
  <si>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</si>
  <si>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</si>
  <si>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</si>
  <si>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</si>
  <si>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</si>
  <si>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</si>
  <si>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</si>
  <si>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</si>
  <si>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</si>
  <si>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</si>
  <si>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</si>
  <si>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</si>
  <si>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</si>
  <si>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</si>
  <si>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</si>
  <si>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</si>
  <si>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</si>
  <si>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</si>
  <si>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</si>
  <si>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</si>
  <si>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</si>
  <si>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</si>
  <si>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</si>
  <si>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</si>
  <si>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</si>
  <si>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</si>
  <si>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</si>
  <si>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</si>
  <si>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</si>
  <si>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</si>
  <si>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</si>
  <si>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</si>
  <si>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</si>
  <si>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</si>
  <si>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</si>
  <si>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</si>
  <si>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</si>
  <si>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</si>
  <si>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</si>
  <si>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</si>
  <si>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</si>
  <si>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</si>
  <si>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</si>
  <si>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</si>
  <si>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</si>
  <si>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</si>
  <si>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</si>
  <si>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</si>
  <si>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</si>
  <si>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</si>
  <si>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</si>
  <si>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</si>
  <si>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</si>
  <si>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</si>
  <si>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</si>
  <si>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</si>
  <si>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</si>
  <si>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</si>
  <si>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</si>
  <si>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</si>
  <si>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</si>
  <si>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</si>
  <si>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</si>
  <si>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</si>
  <si>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</si>
  <si>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</si>
  <si>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</si>
  <si>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</si>
  <si>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</si>
  <si>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</si>
  <si>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</si>
  <si>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</si>
  <si>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</si>
  <si>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</si>
  <si>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</si>
  <si>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</si>
  <si>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</si>
  <si>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</si>
  <si>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</si>
  <si>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</si>
  <si>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</si>
  <si>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</si>
  <si>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</si>
  <si>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</si>
  <si>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</si>
  <si>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</si>
  <si>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</si>
  <si>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</si>
  <si>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</si>
  <si>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</si>
  <si>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</si>
  <si>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</si>
  <si>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</si>
  <si>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</si>
  <si>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</si>
  <si>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</si>
  <si>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</si>
  <si>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</si>
  <si>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</si>
  <si>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</si>
  <si>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</si>
  <si>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</si>
  <si>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</si>
  <si>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</si>
  <si>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</si>
  <si>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</si>
  <si>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</si>
  <si>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</si>
  <si>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</si>
  <si>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</si>
  <si>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</si>
  <si>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</si>
  <si>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</si>
  <si>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</si>
  <si>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</si>
  <si>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</si>
  <si>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</si>
  <si>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</si>
  <si>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</si>
  <si>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</si>
  <si>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</si>
  <si>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</si>
  <si>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</si>
  <si>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</si>
  <si>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</si>
  <si>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</si>
  <si>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</si>
  <si>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</si>
  <si>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</si>
  <si>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</si>
  <si>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</si>
  <si>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</si>
  <si>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</si>
  <si>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</si>
  <si>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</si>
  <si>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</si>
  <si>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</si>
  <si>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</si>
  <si>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</si>
  <si>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</si>
  <si>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</si>
  <si>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</si>
  <si>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</si>
  <si>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</si>
  <si>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</si>
  <si>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</si>
  <si>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</si>
  <si>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</si>
  <si>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</si>
  <si>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</si>
  <si>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</si>
  <si>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</si>
  <si>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</si>
  <si>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</si>
  <si>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</si>
  <si>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</si>
  <si>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</si>
  <si>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</si>
  <si>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</si>
  <si>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</si>
  <si>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</si>
  <si>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</si>
  <si>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</si>
  <si>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</si>
  <si>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</si>
  <si>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</si>
  <si>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</si>
  <si>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</si>
  <si>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 xml:space="preserve">грн. (триста двадцять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</si>
  <si>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</si>
  <si>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</si>
  <si>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</si>
  <si>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</si>
  <si>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</si>
  <si>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</si>
  <si>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</si>
  <si>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</si>
  <si>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</si>
  <si>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</si>
  <si>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</si>
  <si>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 xml:space="preserve">грн. (сто сімдесят три тисячі двісті тридцять п'ять гривень 00 коп.)                             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</si>
  <si>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</si>
  <si>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</si>
  <si>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</si>
  <si>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</si>
  <si>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 xml:space="preserve">грн. (вісімнадцять тисяч п'ятсот сорок гривень 00 коп.)                             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</si>
  <si>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</si>
  <si>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</si>
  <si>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 xml:space="preserve">грн. (сорок три тисячі двісті двадцять п'ять гривень 00 коп.)                             </t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</si>
  <si>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</si>
  <si>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</si>
  <si>
    <t>USB Флеш накопичувач з додатковим нанесенням гравіювання за кодом ДК 021:2015: 30230000-0 Комп’ютерне обладнання (код ДК 021:2015:30233180-6 «Флеш-накопичувачі»)</t>
  </si>
  <si>
    <t xml:space="preserve">грн. (два мільйони двісті двадцять одна тисяча двадцять  гривень 00 коп.)                            </t>
  </si>
  <si>
    <t xml:space="preserve">грн. (триста шістдесят п'ять тисяч шістсот сорок гривень 00 коп.)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</si>
  <si>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     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</si>
  <si>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27.01.2026; (с/з 22/22-02-01/8825 від 29.05.2026))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</si>
</sst>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4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14" fillId="0" borderId="0" xfId="0" applyFont="1"/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9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4" fontId="38" fillId="6" borderId="32" xfId="0" applyNumberFormat="1" applyFont="1" applyFill="1" applyBorder="1" applyAlignment="1">
      <alignment horizontal="center" vertical="top" wrapText="1"/>
    </xf>
    <xf numFmtId="0" fontId="37" fillId="6" borderId="21" xfId="0" applyFont="1" applyFill="1" applyBorder="1" applyAlignment="1">
      <alignment horizontal="center" vertical="top" wrapText="1"/>
    </xf>
    <xf numFmtId="0" fontId="33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0" fontId="34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8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8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4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20" xfId="0" applyFont="1" applyFill="1" applyBorder="1" applyAlignment="1">
      <alignment vertical="top" wrapText="1"/>
    </xf>
    <xf numFmtId="0" fontId="33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3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top" wrapText="1"/>
    </xf>
    <xf numFmtId="4" fontId="11" fillId="6" borderId="14" xfId="0" applyNumberFormat="1" applyFont="1" applyFill="1" applyBorder="1" applyAlignment="1">
      <alignment horizontal="center" vertical="top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1" fillId="6" borderId="17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19" fillId="4" borderId="8" xfId="0" applyNumberFormat="1" applyFont="1" applyFill="1" applyBorder="1" applyAlignment="1">
      <alignment horizontal="left" vertical="top" wrapText="1"/>
    </xf>
    <xf numFmtId="0" fontId="19" fillId="4" borderId="10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0" fillId="4" borderId="10" xfId="0" applyFont="1" applyFill="1" applyBorder="1" applyAlignment="1">
      <alignment horizontal="left" vertical="top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19" fillId="4" borderId="8" xfId="0" applyNumberFormat="1" applyFont="1" applyFill="1" applyBorder="1" applyAlignment="1">
      <alignment horizontal="center" vertical="center" wrapText="1"/>
    </xf>
    <xf numFmtId="49" fontId="19" fillId="4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4" borderId="27" xfId="0" applyNumberFormat="1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center" wrapText="1"/>
    </xf>
    <xf numFmtId="49" fontId="19" fillId="4" borderId="11" xfId="0" applyNumberFormat="1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top" wrapText="1"/>
    </xf>
    <xf numFmtId="49" fontId="19" fillId="4" borderId="11" xfId="0" applyNumberFormat="1" applyFont="1" applyFill="1" applyBorder="1" applyAlignment="1">
      <alignment horizontal="center" vertical="top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left" vertical="top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9" xfId="0" applyFont="1" applyFill="1" applyBorder="1" applyAlignment="1">
      <alignment horizontal="left" vertical="top" wrapText="1"/>
    </xf>
    <xf numFmtId="0" fontId="22" fillId="6" borderId="15" xfId="0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21" fillId="6" borderId="29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49" fontId="28" fillId="6" borderId="8" xfId="0" applyNumberFormat="1" applyFont="1" applyFill="1" applyBorder="1" applyAlignment="1">
      <alignment horizontal="center" vertical="center" wrapText="1"/>
    </xf>
    <xf numFmtId="49" fontId="28" fillId="6" borderId="10" xfId="0" applyNumberFormat="1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49" fontId="21" fillId="6" borderId="23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4" fillId="6" borderId="15" xfId="0" applyFont="1" applyFill="1" applyBorder="1" applyAlignment="1">
      <alignment horizontal="left" vertical="top" wrapText="1"/>
    </xf>
    <xf numFmtId="0" fontId="34" fillId="6" borderId="10" xfId="0" applyFont="1" applyFill="1" applyBorder="1" applyAlignment="1">
      <alignment horizontal="left" vertical="top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topLeftCell="A94" zoomScale="145" zoomScaleSheetLayoutView="145" workbookViewId="0">
      <selection activeCell="A103" sqref="A103:G107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10"/>
      <c r="F1" s="210"/>
      <c r="G1" s="210"/>
    </row>
    <row r="2" spans="1:9" x14ac:dyDescent="0.25">
      <c r="E2" s="213"/>
      <c r="F2" s="213"/>
      <c r="G2" s="213"/>
    </row>
    <row r="3" spans="1:9" x14ac:dyDescent="0.25">
      <c r="E3" s="214"/>
      <c r="F3" s="214"/>
      <c r="G3" s="214"/>
    </row>
    <row r="4" spans="1:9" x14ac:dyDescent="0.25">
      <c r="E4" s="3"/>
      <c r="F4" s="3"/>
      <c r="G4" s="23">
        <v>18</v>
      </c>
    </row>
    <row r="5" spans="1:9" ht="55.5" customHeight="1" x14ac:dyDescent="0.25">
      <c r="A5" s="216" t="s">
        <v>16</v>
      </c>
      <c r="B5" s="216"/>
      <c r="C5" s="216"/>
      <c r="D5" s="216"/>
      <c r="E5" s="216"/>
      <c r="F5" s="216"/>
      <c r="G5" s="216"/>
    </row>
    <row r="6" spans="1:9" ht="20.25" x14ac:dyDescent="0.25">
      <c r="A6" s="212"/>
      <c r="B6" s="212"/>
      <c r="C6" s="212"/>
      <c r="D6" s="212"/>
      <c r="E6" s="212"/>
      <c r="F6" s="212"/>
      <c r="G6" s="18"/>
    </row>
    <row r="7" spans="1:9" ht="18.75" x14ac:dyDescent="0.25">
      <c r="A7" s="215" t="s">
        <v>1</v>
      </c>
      <c r="B7" s="215"/>
      <c r="C7" s="215"/>
      <c r="D7" s="215"/>
      <c r="E7" s="215"/>
      <c r="F7" s="215"/>
      <c r="G7" s="215"/>
    </row>
    <row r="8" spans="1:9" ht="18.75" x14ac:dyDescent="0.25">
      <c r="A8" s="215" t="s">
        <v>2</v>
      </c>
      <c r="B8" s="215"/>
      <c r="C8" s="215"/>
      <c r="D8" s="215"/>
      <c r="E8" s="215"/>
      <c r="F8" s="215"/>
      <c r="G8" s="215"/>
    </row>
    <row r="9" spans="1:9" x14ac:dyDescent="0.25">
      <c r="A9" s="211" t="s">
        <v>0</v>
      </c>
      <c r="B9" s="211"/>
      <c r="C9" s="211"/>
      <c r="D9" s="211"/>
      <c r="E9" s="211"/>
      <c r="F9" s="211"/>
      <c r="G9" s="211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0"/>
      <c r="I12" s="25"/>
    </row>
    <row r="13" spans="1:9" ht="42" customHeight="1" x14ac:dyDescent="0.25">
      <c r="A13" s="218" t="s">
        <v>186</v>
      </c>
      <c r="B13" s="203" t="s">
        <v>32</v>
      </c>
      <c r="C13" s="219">
        <v>2210</v>
      </c>
      <c r="D13" s="21">
        <v>173235</v>
      </c>
      <c r="E13" s="149" t="s">
        <v>187</v>
      </c>
      <c r="F13" s="195" t="s">
        <v>72</v>
      </c>
      <c r="G13" s="221" t="s">
        <v>188</v>
      </c>
      <c r="H13" s="20"/>
    </row>
    <row r="14" spans="1:9" ht="51" customHeight="1" x14ac:dyDescent="0.25">
      <c r="A14" s="218"/>
      <c r="B14" s="204"/>
      <c r="C14" s="220"/>
      <c r="D14" s="151" t="s">
        <v>189</v>
      </c>
      <c r="E14" s="152" t="s">
        <v>190</v>
      </c>
      <c r="F14" s="196"/>
      <c r="G14" s="222"/>
    </row>
    <row r="15" spans="1:9" ht="41.25" customHeight="1" x14ac:dyDescent="0.25">
      <c r="A15" s="217" t="s">
        <v>191</v>
      </c>
      <c r="B15" s="191" t="s">
        <v>192</v>
      </c>
      <c r="C15" s="193">
        <v>2210</v>
      </c>
      <c r="D15" s="21">
        <v>18540</v>
      </c>
      <c r="E15" s="195" t="s">
        <v>40</v>
      </c>
      <c r="F15" s="195" t="s">
        <v>120</v>
      </c>
      <c r="G15" s="223" t="s">
        <v>193</v>
      </c>
    </row>
    <row r="16" spans="1:9" ht="53.25" customHeight="1" x14ac:dyDescent="0.25">
      <c r="A16" s="217"/>
      <c r="B16" s="192"/>
      <c r="C16" s="194"/>
      <c r="D16" s="153" t="s">
        <v>194</v>
      </c>
      <c r="E16" s="196"/>
      <c r="F16" s="196"/>
      <c r="G16" s="224"/>
    </row>
    <row r="17" spans="1:11" ht="33" customHeight="1" x14ac:dyDescent="0.25">
      <c r="A17" s="189" t="s">
        <v>195</v>
      </c>
      <c r="B17" s="191" t="s">
        <v>196</v>
      </c>
      <c r="C17" s="193">
        <v>2210</v>
      </c>
      <c r="D17" s="21">
        <v>43225</v>
      </c>
      <c r="E17" s="195" t="s">
        <v>40</v>
      </c>
      <c r="F17" s="195" t="s">
        <v>120</v>
      </c>
      <c r="G17" s="197" t="s">
        <v>193</v>
      </c>
    </row>
    <row r="18" spans="1:11" ht="33" customHeight="1" x14ac:dyDescent="0.25">
      <c r="A18" s="190"/>
      <c r="B18" s="192"/>
      <c r="C18" s="194"/>
      <c r="D18" s="153" t="s">
        <v>197</v>
      </c>
      <c r="E18" s="196"/>
      <c r="F18" s="196"/>
      <c r="G18" s="198"/>
    </row>
    <row r="19" spans="1:11" ht="35.25" customHeight="1" x14ac:dyDescent="0.25">
      <c r="A19" s="199" t="s">
        <v>33</v>
      </c>
      <c r="B19" s="255" t="s">
        <v>34</v>
      </c>
      <c r="C19" s="257" t="s">
        <v>35</v>
      </c>
      <c r="D19" s="154">
        <f>2560000-320000-18980</f>
        <v>2221020</v>
      </c>
      <c r="E19" s="201" t="s">
        <v>36</v>
      </c>
      <c r="F19" s="259" t="s">
        <v>62</v>
      </c>
      <c r="G19" s="260" t="s">
        <v>204</v>
      </c>
    </row>
    <row r="20" spans="1:11" ht="51" customHeight="1" x14ac:dyDescent="0.25">
      <c r="A20" s="199"/>
      <c r="B20" s="256"/>
      <c r="C20" s="258"/>
      <c r="D20" s="119" t="s">
        <v>201</v>
      </c>
      <c r="E20" s="201"/>
      <c r="F20" s="259"/>
      <c r="G20" s="240"/>
    </row>
    <row r="21" spans="1:11" ht="51" customHeight="1" x14ac:dyDescent="0.25">
      <c r="A21" s="202" t="s">
        <v>200</v>
      </c>
      <c r="B21" s="203" t="s">
        <v>171</v>
      </c>
      <c r="C21" s="205" t="s">
        <v>35</v>
      </c>
      <c r="D21" s="21">
        <v>320000</v>
      </c>
      <c r="E21" s="207" t="s">
        <v>36</v>
      </c>
      <c r="F21" s="266" t="s">
        <v>120</v>
      </c>
      <c r="G21" s="267" t="s">
        <v>125</v>
      </c>
    </row>
    <row r="22" spans="1:11" ht="51" customHeight="1" thickBot="1" x14ac:dyDescent="0.3">
      <c r="A22" s="202"/>
      <c r="B22" s="204"/>
      <c r="C22" s="206"/>
      <c r="D22" s="19" t="s">
        <v>177</v>
      </c>
      <c r="E22" s="207"/>
      <c r="F22" s="266"/>
      <c r="G22" s="268"/>
    </row>
    <row r="23" spans="1:11" ht="51" customHeight="1" x14ac:dyDescent="0.25">
      <c r="A23" s="136" t="s">
        <v>166</v>
      </c>
      <c r="B23" s="131" t="s">
        <v>171</v>
      </c>
      <c r="C23" s="137" t="s">
        <v>167</v>
      </c>
      <c r="D23" s="138">
        <f>200000+15400+165000-14760</f>
        <v>365640</v>
      </c>
      <c r="E23" s="200" t="s">
        <v>31</v>
      </c>
      <c r="F23" s="182" t="s">
        <v>41</v>
      </c>
      <c r="G23" s="139" t="s">
        <v>10</v>
      </c>
    </row>
    <row r="24" spans="1:11" ht="66.75" customHeight="1" thickBot="1" x14ac:dyDescent="0.3">
      <c r="A24" s="136"/>
      <c r="B24" s="131"/>
      <c r="C24" s="137"/>
      <c r="D24" s="119" t="s">
        <v>202</v>
      </c>
      <c r="E24" s="201"/>
      <c r="F24" s="200"/>
      <c r="G24" s="140" t="s">
        <v>203</v>
      </c>
    </row>
    <row r="25" spans="1:11" ht="32.25" customHeight="1" thickBot="1" x14ac:dyDescent="0.3">
      <c r="A25" s="30" t="s">
        <v>30</v>
      </c>
      <c r="B25" s="26"/>
      <c r="C25" s="27"/>
      <c r="D25" s="31">
        <f>D19+D17+D13+D15+D21+D23</f>
        <v>3141660</v>
      </c>
      <c r="E25" s="28"/>
      <c r="F25" s="28"/>
      <c r="G25" s="29"/>
      <c r="H25" s="93"/>
      <c r="I25" s="94"/>
      <c r="J25" s="94"/>
      <c r="K25" s="94"/>
    </row>
    <row r="26" spans="1:11" ht="20.25" customHeight="1" x14ac:dyDescent="0.25">
      <c r="A26" s="186" t="s">
        <v>11</v>
      </c>
      <c r="B26" s="188" t="s">
        <v>12</v>
      </c>
      <c r="C26" s="269">
        <v>2240</v>
      </c>
      <c r="D26" s="127">
        <f>4061530-210515.71</f>
        <v>3851014.29</v>
      </c>
      <c r="E26" s="182" t="s">
        <v>44</v>
      </c>
      <c r="F26" s="208" t="s">
        <v>14</v>
      </c>
      <c r="G26" s="239" t="s">
        <v>48</v>
      </c>
      <c r="H26" s="20"/>
    </row>
    <row r="27" spans="1:11" ht="45" customHeight="1" thickBot="1" x14ac:dyDescent="0.3">
      <c r="A27" s="187"/>
      <c r="B27" s="165"/>
      <c r="C27" s="270"/>
      <c r="D27" s="119" t="s">
        <v>15</v>
      </c>
      <c r="E27" s="200"/>
      <c r="F27" s="209"/>
      <c r="G27" s="240"/>
      <c r="I27" s="20"/>
    </row>
    <row r="28" spans="1:11" ht="45" customHeight="1" x14ac:dyDescent="0.25">
      <c r="A28" s="162" t="s">
        <v>11</v>
      </c>
      <c r="B28" s="164" t="s">
        <v>12</v>
      </c>
      <c r="C28" s="116">
        <v>2240</v>
      </c>
      <c r="D28" s="117">
        <v>480985.71</v>
      </c>
      <c r="E28" s="166" t="s">
        <v>45</v>
      </c>
      <c r="F28" s="118" t="s">
        <v>14</v>
      </c>
      <c r="G28" s="168" t="s">
        <v>27</v>
      </c>
      <c r="I28" s="32"/>
      <c r="K28" s="25"/>
    </row>
    <row r="29" spans="1:11" ht="40.5" customHeight="1" thickBot="1" x14ac:dyDescent="0.3">
      <c r="A29" s="163"/>
      <c r="B29" s="165"/>
      <c r="C29" s="116"/>
      <c r="D29" s="119" t="s">
        <v>28</v>
      </c>
      <c r="E29" s="167"/>
      <c r="F29" s="118"/>
      <c r="G29" s="169"/>
      <c r="H29" s="141"/>
      <c r="I29" s="32"/>
    </row>
    <row r="30" spans="1:11" s="8" customFormat="1" ht="60.75" customHeight="1" x14ac:dyDescent="0.25">
      <c r="A30" s="238" t="s">
        <v>13</v>
      </c>
      <c r="B30" s="164" t="s">
        <v>12</v>
      </c>
      <c r="C30" s="235">
        <v>2240</v>
      </c>
      <c r="D30" s="120">
        <f>3959970-118630.71</f>
        <v>3841339.29</v>
      </c>
      <c r="E30" s="182" t="s">
        <v>44</v>
      </c>
      <c r="F30" s="237" t="s">
        <v>14</v>
      </c>
      <c r="G30" s="239" t="s">
        <v>48</v>
      </c>
      <c r="H30" s="85"/>
      <c r="I30" s="86"/>
      <c r="K30" s="87"/>
    </row>
    <row r="31" spans="1:11" s="8" customFormat="1" ht="34.5" customHeight="1" thickBot="1" x14ac:dyDescent="0.3">
      <c r="A31" s="187"/>
      <c r="B31" s="165"/>
      <c r="C31" s="236"/>
      <c r="D31" s="119" t="s">
        <v>165</v>
      </c>
      <c r="E31" s="200"/>
      <c r="F31" s="209"/>
      <c r="G31" s="240"/>
      <c r="I31" s="81"/>
      <c r="J31" s="24"/>
    </row>
    <row r="32" spans="1:11" s="8" customFormat="1" ht="34.5" customHeight="1" x14ac:dyDescent="0.25">
      <c r="A32" s="162" t="s">
        <v>13</v>
      </c>
      <c r="B32" s="164" t="s">
        <v>12</v>
      </c>
      <c r="C32" s="106">
        <v>2240</v>
      </c>
      <c r="D32" s="121">
        <v>490660.71</v>
      </c>
      <c r="E32" s="184" t="s">
        <v>25</v>
      </c>
      <c r="F32" s="118" t="s">
        <v>14</v>
      </c>
      <c r="G32" s="168" t="s">
        <v>27</v>
      </c>
    </row>
    <row r="33" spans="1:11" s="8" customFormat="1" ht="34.5" customHeight="1" thickBot="1" x14ac:dyDescent="0.3">
      <c r="A33" s="163"/>
      <c r="B33" s="165"/>
      <c r="C33" s="106"/>
      <c r="D33" s="119" t="s">
        <v>29</v>
      </c>
      <c r="E33" s="185"/>
      <c r="F33" s="118"/>
      <c r="G33" s="169"/>
      <c r="H33" s="89"/>
      <c r="I33" s="90"/>
      <c r="J33" s="92"/>
      <c r="K33" s="91"/>
    </row>
    <row r="34" spans="1:11" s="8" customFormat="1" ht="34.5" customHeight="1" x14ac:dyDescent="0.25">
      <c r="A34" s="250" t="s">
        <v>23</v>
      </c>
      <c r="B34" s="248" t="s">
        <v>24</v>
      </c>
      <c r="C34" s="241">
        <v>2240</v>
      </c>
      <c r="D34" s="122">
        <f>8279322-1576337.17+456265</f>
        <v>7159249.8300000001</v>
      </c>
      <c r="E34" s="182" t="s">
        <v>44</v>
      </c>
      <c r="F34" s="244" t="s">
        <v>14</v>
      </c>
      <c r="G34" s="168" t="s">
        <v>161</v>
      </c>
      <c r="H34" s="80"/>
      <c r="J34" s="24"/>
    </row>
    <row r="35" spans="1:11" s="8" customFormat="1" ht="34.5" customHeight="1" thickBot="1" x14ac:dyDescent="0.3">
      <c r="A35" s="251"/>
      <c r="B35" s="249"/>
      <c r="C35" s="262"/>
      <c r="D35" s="113" t="s">
        <v>163</v>
      </c>
      <c r="E35" s="200"/>
      <c r="F35" s="247"/>
      <c r="G35" s="169"/>
      <c r="H35" s="84"/>
      <c r="I35" s="24"/>
    </row>
    <row r="36" spans="1:11" s="8" customFormat="1" ht="34.5" customHeight="1" x14ac:dyDescent="0.25">
      <c r="A36" s="253" t="s">
        <v>23</v>
      </c>
      <c r="B36" s="248" t="s">
        <v>24</v>
      </c>
      <c r="C36" s="123">
        <v>2240</v>
      </c>
      <c r="D36" s="124">
        <v>1576337.17</v>
      </c>
      <c r="E36" s="166" t="s">
        <v>45</v>
      </c>
      <c r="F36" s="246" t="s">
        <v>14</v>
      </c>
      <c r="G36" s="168" t="s">
        <v>27</v>
      </c>
      <c r="H36" s="83"/>
      <c r="I36" s="24"/>
      <c r="K36" s="88"/>
    </row>
    <row r="37" spans="1:11" s="8" customFormat="1" ht="34.5" customHeight="1" thickBot="1" x14ac:dyDescent="0.3">
      <c r="A37" s="234"/>
      <c r="B37" s="249"/>
      <c r="C37" s="123"/>
      <c r="D37" s="113" t="s">
        <v>152</v>
      </c>
      <c r="E37" s="167"/>
      <c r="F37" s="247"/>
      <c r="G37" s="169"/>
      <c r="H37" s="81"/>
      <c r="I37" s="82"/>
      <c r="K37" s="97"/>
    </row>
    <row r="38" spans="1:11" s="8" customFormat="1" ht="34.5" customHeight="1" x14ac:dyDescent="0.25">
      <c r="A38" s="250" t="s">
        <v>26</v>
      </c>
      <c r="B38" s="248" t="s">
        <v>24</v>
      </c>
      <c r="C38" s="241">
        <v>2240</v>
      </c>
      <c r="D38" s="122">
        <f>8279322-1407267.75+172319</f>
        <v>7044373.25</v>
      </c>
      <c r="E38" s="182" t="s">
        <v>44</v>
      </c>
      <c r="F38" s="244" t="s">
        <v>14</v>
      </c>
      <c r="G38" s="168" t="s">
        <v>162</v>
      </c>
      <c r="I38" s="24"/>
      <c r="K38" s="24"/>
    </row>
    <row r="39" spans="1:11" s="8" customFormat="1" ht="34.5" customHeight="1" thickBot="1" x14ac:dyDescent="0.3">
      <c r="A39" s="254"/>
      <c r="B39" s="252"/>
      <c r="C39" s="242"/>
      <c r="D39" s="109" t="s">
        <v>164</v>
      </c>
      <c r="E39" s="243"/>
      <c r="F39" s="245"/>
      <c r="G39" s="265"/>
      <c r="H39" s="24"/>
    </row>
    <row r="40" spans="1:11" s="8" customFormat="1" ht="40.5" customHeight="1" x14ac:dyDescent="0.25">
      <c r="A40" s="233" t="s">
        <v>26</v>
      </c>
      <c r="B40" s="263" t="s">
        <v>24</v>
      </c>
      <c r="C40" s="264">
        <v>2240</v>
      </c>
      <c r="D40" s="124">
        <v>1407267.75</v>
      </c>
      <c r="E40" s="261" t="s">
        <v>25</v>
      </c>
      <c r="F40" s="182" t="s">
        <v>14</v>
      </c>
      <c r="G40" s="168" t="s">
        <v>27</v>
      </c>
      <c r="H40" s="83"/>
      <c r="I40" s="24"/>
      <c r="K40" s="24"/>
    </row>
    <row r="41" spans="1:11" s="8" customFormat="1" ht="35.25" customHeight="1" thickBot="1" x14ac:dyDescent="0.3">
      <c r="A41" s="234"/>
      <c r="B41" s="249"/>
      <c r="C41" s="262"/>
      <c r="D41" s="113" t="s">
        <v>153</v>
      </c>
      <c r="E41" s="185"/>
      <c r="F41" s="247"/>
      <c r="G41" s="169"/>
      <c r="H41" s="95"/>
      <c r="I41" s="96"/>
      <c r="J41" s="96"/>
      <c r="K41" s="97"/>
    </row>
    <row r="42" spans="1:11" s="8" customFormat="1" ht="34.5" customHeight="1" x14ac:dyDescent="0.25">
      <c r="A42" s="178" t="s">
        <v>17</v>
      </c>
      <c r="B42" s="176" t="s">
        <v>19</v>
      </c>
      <c r="C42" s="64">
        <v>2240</v>
      </c>
      <c r="D42" s="65">
        <v>6050000</v>
      </c>
      <c r="E42" s="182" t="s">
        <v>44</v>
      </c>
      <c r="F42" s="61" t="s">
        <v>14</v>
      </c>
      <c r="G42" s="170" t="s">
        <v>47</v>
      </c>
    </row>
    <row r="43" spans="1:11" s="8" customFormat="1" ht="34.5" customHeight="1" thickBot="1" x14ac:dyDescent="0.3">
      <c r="A43" s="179"/>
      <c r="B43" s="177"/>
      <c r="C43" s="66">
        <v>2240</v>
      </c>
      <c r="D43" s="67" t="s">
        <v>18</v>
      </c>
      <c r="E43" s="183"/>
      <c r="F43" s="62"/>
      <c r="G43" s="171"/>
    </row>
    <row r="44" spans="1:11" s="8" customFormat="1" ht="34.5" customHeight="1" x14ac:dyDescent="0.25">
      <c r="A44" s="178" t="s">
        <v>20</v>
      </c>
      <c r="B44" s="176" t="s">
        <v>21</v>
      </c>
      <c r="C44" s="180">
        <v>2240</v>
      </c>
      <c r="D44" s="125">
        <f>880000+80000</f>
        <v>960000</v>
      </c>
      <c r="E44" s="182" t="s">
        <v>43</v>
      </c>
      <c r="F44" s="172" t="s">
        <v>14</v>
      </c>
      <c r="G44" s="174" t="s">
        <v>46</v>
      </c>
    </row>
    <row r="45" spans="1:11" s="8" customFormat="1" ht="34.5" customHeight="1" thickBot="1" x14ac:dyDescent="0.3">
      <c r="A45" s="179"/>
      <c r="B45" s="177"/>
      <c r="C45" s="181"/>
      <c r="D45" s="113" t="s">
        <v>49</v>
      </c>
      <c r="E45" s="183"/>
      <c r="F45" s="173"/>
      <c r="G45" s="175"/>
    </row>
    <row r="46" spans="1:11" s="8" customFormat="1" ht="34.5" customHeight="1" x14ac:dyDescent="0.25">
      <c r="A46" s="178" t="s">
        <v>22</v>
      </c>
      <c r="B46" s="176" t="s">
        <v>19</v>
      </c>
      <c r="C46" s="64">
        <v>2240</v>
      </c>
      <c r="D46" s="65">
        <f>2605263.6+0.4-15000</f>
        <v>2590264</v>
      </c>
      <c r="E46" s="182" t="s">
        <v>43</v>
      </c>
      <c r="F46" s="115" t="s">
        <v>52</v>
      </c>
      <c r="G46" s="170" t="s">
        <v>149</v>
      </c>
    </row>
    <row r="47" spans="1:11" s="8" customFormat="1" ht="44.25" customHeight="1" thickBot="1" x14ac:dyDescent="0.3">
      <c r="A47" s="179"/>
      <c r="B47" s="177"/>
      <c r="C47" s="66">
        <v>2240</v>
      </c>
      <c r="D47" s="67" t="s">
        <v>174</v>
      </c>
      <c r="E47" s="183"/>
      <c r="F47" s="62"/>
      <c r="G47" s="171"/>
    </row>
    <row r="48" spans="1:11" s="8" customFormat="1" ht="44.25" customHeight="1" x14ac:dyDescent="0.25">
      <c r="A48" s="135" t="s">
        <v>173</v>
      </c>
      <c r="B48" s="134" t="s">
        <v>171</v>
      </c>
      <c r="C48" s="64" t="s">
        <v>169</v>
      </c>
      <c r="D48" s="65">
        <v>15000</v>
      </c>
      <c r="E48" s="182" t="s">
        <v>170</v>
      </c>
      <c r="F48" s="133" t="s">
        <v>41</v>
      </c>
      <c r="G48" s="170" t="s">
        <v>176</v>
      </c>
    </row>
    <row r="49" spans="1:7" s="8" customFormat="1" ht="44.25" customHeight="1" thickBot="1" x14ac:dyDescent="0.3">
      <c r="A49" s="135"/>
      <c r="B49" s="134"/>
      <c r="C49" s="66">
        <v>2240</v>
      </c>
      <c r="D49" s="67" t="s">
        <v>172</v>
      </c>
      <c r="E49" s="183"/>
      <c r="F49" s="62"/>
      <c r="G49" s="171"/>
    </row>
    <row r="50" spans="1:7" s="8" customFormat="1" ht="38.25" customHeight="1" x14ac:dyDescent="0.25">
      <c r="A50" s="225" t="s">
        <v>60</v>
      </c>
      <c r="B50" s="35" t="s">
        <v>38</v>
      </c>
      <c r="C50" s="36" t="s">
        <v>39</v>
      </c>
      <c r="D50" s="37">
        <v>910430</v>
      </c>
      <c r="E50" s="227" t="s">
        <v>40</v>
      </c>
      <c r="F50" s="231" t="s">
        <v>62</v>
      </c>
      <c r="G50" s="229" t="s">
        <v>149</v>
      </c>
    </row>
    <row r="51" spans="1:7" s="8" customFormat="1" ht="63" customHeight="1" thickBot="1" x14ac:dyDescent="0.3">
      <c r="A51" s="226"/>
      <c r="B51" s="38"/>
      <c r="C51" s="39"/>
      <c r="D51" s="40" t="s">
        <v>42</v>
      </c>
      <c r="E51" s="228"/>
      <c r="F51" s="232"/>
      <c r="G51" s="230"/>
    </row>
    <row r="52" spans="1:7" s="8" customFormat="1" ht="38.25" customHeight="1" x14ac:dyDescent="0.25">
      <c r="A52" s="178" t="s">
        <v>56</v>
      </c>
      <c r="B52" s="176" t="s">
        <v>55</v>
      </c>
      <c r="C52" s="180">
        <v>2240</v>
      </c>
      <c r="D52" s="126">
        <v>27360</v>
      </c>
      <c r="E52" s="166" t="s">
        <v>51</v>
      </c>
      <c r="F52" s="182" t="s">
        <v>52</v>
      </c>
      <c r="G52" s="168" t="s">
        <v>57</v>
      </c>
    </row>
    <row r="53" spans="1:7" s="8" customFormat="1" ht="56.25" customHeight="1" thickBot="1" x14ac:dyDescent="0.3">
      <c r="A53" s="179"/>
      <c r="B53" s="177"/>
      <c r="C53" s="181"/>
      <c r="D53" s="104" t="s">
        <v>59</v>
      </c>
      <c r="E53" s="277"/>
      <c r="F53" s="183"/>
      <c r="G53" s="272"/>
    </row>
    <row r="54" spans="1:7" s="8" customFormat="1" ht="38.25" customHeight="1" x14ac:dyDescent="0.25">
      <c r="A54" s="273" t="s">
        <v>53</v>
      </c>
      <c r="B54" s="274" t="s">
        <v>50</v>
      </c>
      <c r="C54" s="275">
        <v>2240</v>
      </c>
      <c r="D54" s="127">
        <f>34560+46080</f>
        <v>80640</v>
      </c>
      <c r="E54" s="276" t="s">
        <v>51</v>
      </c>
      <c r="F54" s="243" t="s">
        <v>52</v>
      </c>
      <c r="G54" s="271" t="s">
        <v>58</v>
      </c>
    </row>
    <row r="55" spans="1:7" s="8" customFormat="1" ht="58.5" customHeight="1" thickBot="1" x14ac:dyDescent="0.3">
      <c r="A55" s="273"/>
      <c r="B55" s="274"/>
      <c r="C55" s="275"/>
      <c r="D55" s="128" t="s">
        <v>54</v>
      </c>
      <c r="E55" s="276"/>
      <c r="F55" s="243"/>
      <c r="G55" s="271"/>
    </row>
    <row r="56" spans="1:7" s="8" customFormat="1" ht="58.5" customHeight="1" x14ac:dyDescent="0.25">
      <c r="A56" s="178" t="s">
        <v>63</v>
      </c>
      <c r="B56" s="142" t="s">
        <v>61</v>
      </c>
      <c r="C56" s="180">
        <v>2240</v>
      </c>
      <c r="D56" s="155">
        <v>978000</v>
      </c>
      <c r="E56" s="166" t="s">
        <v>40</v>
      </c>
      <c r="F56" s="182" t="s">
        <v>62</v>
      </c>
      <c r="G56" s="148" t="s">
        <v>66</v>
      </c>
    </row>
    <row r="57" spans="1:7" s="8" customFormat="1" ht="30.75" customHeight="1" thickBot="1" x14ac:dyDescent="0.3">
      <c r="A57" s="179"/>
      <c r="B57" s="143"/>
      <c r="C57" s="181"/>
      <c r="D57" s="113" t="s">
        <v>64</v>
      </c>
      <c r="E57" s="277"/>
      <c r="F57" s="183"/>
      <c r="G57" s="150" t="s">
        <v>65</v>
      </c>
    </row>
    <row r="58" spans="1:7" s="8" customFormat="1" ht="42.75" customHeight="1" x14ac:dyDescent="0.25">
      <c r="A58" s="278" t="s">
        <v>69</v>
      </c>
      <c r="B58" s="35" t="s">
        <v>67</v>
      </c>
      <c r="C58" s="50">
        <v>2240</v>
      </c>
      <c r="D58" s="51">
        <v>390240</v>
      </c>
      <c r="E58" s="280" t="s">
        <v>68</v>
      </c>
      <c r="F58" s="231" t="s">
        <v>62</v>
      </c>
      <c r="G58" s="282" t="s">
        <v>73</v>
      </c>
    </row>
    <row r="59" spans="1:7" s="8" customFormat="1" ht="30.75" customHeight="1" thickBot="1" x14ac:dyDescent="0.3">
      <c r="A59" s="279"/>
      <c r="B59" s="47"/>
      <c r="C59" s="52"/>
      <c r="D59" s="40" t="s">
        <v>70</v>
      </c>
      <c r="E59" s="281"/>
      <c r="F59" s="232"/>
      <c r="G59" s="283"/>
    </row>
    <row r="60" spans="1:7" s="8" customFormat="1" ht="58.5" customHeight="1" x14ac:dyDescent="0.25">
      <c r="A60" s="178" t="s">
        <v>175</v>
      </c>
      <c r="B60" s="142" t="s">
        <v>71</v>
      </c>
      <c r="C60" s="100">
        <v>2240</v>
      </c>
      <c r="D60" s="101">
        <v>143700</v>
      </c>
      <c r="E60" s="182" t="s">
        <v>68</v>
      </c>
      <c r="F60" s="182" t="s">
        <v>41</v>
      </c>
      <c r="G60" s="168" t="s">
        <v>74</v>
      </c>
    </row>
    <row r="61" spans="1:7" s="8" customFormat="1" ht="24" customHeight="1" thickBot="1" x14ac:dyDescent="0.3">
      <c r="A61" s="179"/>
      <c r="B61" s="143"/>
      <c r="C61" s="144"/>
      <c r="D61" s="104" t="s">
        <v>75</v>
      </c>
      <c r="E61" s="183"/>
      <c r="F61" s="183"/>
      <c r="G61" s="272"/>
    </row>
    <row r="62" spans="1:7" s="8" customFormat="1" ht="39" customHeight="1" x14ac:dyDescent="0.25">
      <c r="A62" s="278" t="s">
        <v>78</v>
      </c>
      <c r="B62" s="56" t="s">
        <v>79</v>
      </c>
      <c r="C62" s="286">
        <v>2240</v>
      </c>
      <c r="D62" s="51">
        <v>3649464</v>
      </c>
      <c r="E62" s="280" t="s">
        <v>76</v>
      </c>
      <c r="F62" s="231" t="s">
        <v>77</v>
      </c>
      <c r="G62" s="284" t="s">
        <v>85</v>
      </c>
    </row>
    <row r="63" spans="1:7" s="8" customFormat="1" ht="41.25" customHeight="1" thickBot="1" x14ac:dyDescent="0.3">
      <c r="A63" s="279"/>
      <c r="B63" s="57"/>
      <c r="C63" s="287"/>
      <c r="D63" s="22" t="s">
        <v>80</v>
      </c>
      <c r="E63" s="281"/>
      <c r="F63" s="232"/>
      <c r="G63" s="285"/>
    </row>
    <row r="64" spans="1:7" s="8" customFormat="1" ht="42.75" customHeight="1" x14ac:dyDescent="0.25">
      <c r="A64" s="288" t="s">
        <v>83</v>
      </c>
      <c r="B64" s="58" t="s">
        <v>81</v>
      </c>
      <c r="C64" s="44">
        <v>2240</v>
      </c>
      <c r="D64" s="59">
        <v>782373</v>
      </c>
      <c r="E64" s="280" t="s">
        <v>82</v>
      </c>
      <c r="F64" s="231" t="s">
        <v>126</v>
      </c>
      <c r="G64" s="284" t="s">
        <v>89</v>
      </c>
    </row>
    <row r="65" spans="1:7" s="8" customFormat="1" ht="27" customHeight="1" thickBot="1" x14ac:dyDescent="0.3">
      <c r="A65" s="289"/>
      <c r="B65" s="57"/>
      <c r="C65" s="45"/>
      <c r="D65" s="22" t="s">
        <v>84</v>
      </c>
      <c r="E65" s="281"/>
      <c r="F65" s="232"/>
      <c r="G65" s="285"/>
    </row>
    <row r="66" spans="1:7" s="8" customFormat="1" ht="38.25" customHeight="1" x14ac:dyDescent="0.25">
      <c r="A66" s="278" t="s">
        <v>88</v>
      </c>
      <c r="B66" s="292" t="s">
        <v>168</v>
      </c>
      <c r="C66" s="290">
        <v>2240</v>
      </c>
      <c r="D66" s="51">
        <v>4767</v>
      </c>
      <c r="E66" s="227" t="s">
        <v>40</v>
      </c>
      <c r="F66" s="231" t="s">
        <v>86</v>
      </c>
      <c r="G66" s="284" t="s">
        <v>90</v>
      </c>
    </row>
    <row r="67" spans="1:7" s="8" customFormat="1" ht="39" customHeight="1" thickBot="1" x14ac:dyDescent="0.3">
      <c r="A67" s="279"/>
      <c r="B67" s="293"/>
      <c r="C67" s="291"/>
      <c r="D67" s="22" t="s">
        <v>87</v>
      </c>
      <c r="E67" s="228"/>
      <c r="F67" s="232"/>
      <c r="G67" s="285"/>
    </row>
    <row r="68" spans="1:7" s="8" customFormat="1" ht="33.75" customHeight="1" x14ac:dyDescent="0.25">
      <c r="A68" s="303" t="s">
        <v>92</v>
      </c>
      <c r="B68" s="304" t="s">
        <v>91</v>
      </c>
      <c r="C68" s="46">
        <v>2240</v>
      </c>
      <c r="D68" s="49">
        <v>1935091</v>
      </c>
      <c r="E68" s="305" t="s">
        <v>40</v>
      </c>
      <c r="F68" s="307" t="s">
        <v>52</v>
      </c>
      <c r="G68" s="300" t="s">
        <v>94</v>
      </c>
    </row>
    <row r="69" spans="1:7" s="8" customFormat="1" ht="36.75" customHeight="1" thickBot="1" x14ac:dyDescent="0.3">
      <c r="A69" s="303"/>
      <c r="B69" s="304"/>
      <c r="C69" s="55"/>
      <c r="D69" s="60" t="s">
        <v>93</v>
      </c>
      <c r="E69" s="306"/>
      <c r="F69" s="307"/>
      <c r="G69" s="300"/>
    </row>
    <row r="70" spans="1:7" s="8" customFormat="1" ht="63" customHeight="1" x14ac:dyDescent="0.25">
      <c r="A70" s="178" t="s">
        <v>96</v>
      </c>
      <c r="B70" s="142" t="s">
        <v>95</v>
      </c>
      <c r="C70" s="132">
        <v>2240</v>
      </c>
      <c r="D70" s="101">
        <v>2227800</v>
      </c>
      <c r="E70" s="166" t="s">
        <v>40</v>
      </c>
      <c r="F70" s="133" t="s">
        <v>52</v>
      </c>
      <c r="G70" s="301" t="s">
        <v>97</v>
      </c>
    </row>
    <row r="71" spans="1:7" s="8" customFormat="1" ht="48.75" customHeight="1" thickBot="1" x14ac:dyDescent="0.3">
      <c r="A71" s="273"/>
      <c r="B71" s="145"/>
      <c r="C71" s="146"/>
      <c r="D71" s="128" t="s">
        <v>98</v>
      </c>
      <c r="E71" s="276"/>
      <c r="F71" s="147"/>
      <c r="G71" s="302"/>
    </row>
    <row r="72" spans="1:7" s="8" customFormat="1" ht="51" customHeight="1" x14ac:dyDescent="0.25">
      <c r="A72" s="294" t="s">
        <v>103</v>
      </c>
      <c r="B72" s="110" t="s">
        <v>99</v>
      </c>
      <c r="C72" s="180">
        <v>2240</v>
      </c>
      <c r="D72" s="111">
        <v>4143474</v>
      </c>
      <c r="E72" s="296" t="s">
        <v>102</v>
      </c>
      <c r="F72" s="297"/>
      <c r="G72" s="174" t="s">
        <v>148</v>
      </c>
    </row>
    <row r="73" spans="1:7" s="8" customFormat="1" ht="38.25" customHeight="1" thickBot="1" x14ac:dyDescent="0.3">
      <c r="A73" s="295"/>
      <c r="B73" s="112"/>
      <c r="C73" s="181"/>
      <c r="D73" s="113" t="s">
        <v>104</v>
      </c>
      <c r="E73" s="298"/>
      <c r="F73" s="299"/>
      <c r="G73" s="175"/>
    </row>
    <row r="74" spans="1:7" s="8" customFormat="1" ht="37.5" customHeight="1" x14ac:dyDescent="0.25">
      <c r="A74" s="278" t="s">
        <v>108</v>
      </c>
      <c r="B74" s="68" t="s">
        <v>106</v>
      </c>
      <c r="C74" s="50">
        <v>2240</v>
      </c>
      <c r="D74" s="53">
        <v>2595399</v>
      </c>
      <c r="E74" s="231" t="s">
        <v>68</v>
      </c>
      <c r="F74" s="231" t="s">
        <v>127</v>
      </c>
      <c r="G74" s="282" t="s">
        <v>107</v>
      </c>
    </row>
    <row r="75" spans="1:7" s="8" customFormat="1" ht="39.75" customHeight="1" thickBot="1" x14ac:dyDescent="0.3">
      <c r="A75" s="279"/>
      <c r="B75" s="47"/>
      <c r="C75" s="54"/>
      <c r="D75" s="40" t="s">
        <v>150</v>
      </c>
      <c r="E75" s="232"/>
      <c r="F75" s="232"/>
      <c r="G75" s="283"/>
    </row>
    <row r="76" spans="1:7" s="8" customFormat="1" ht="26.25" customHeight="1" x14ac:dyDescent="0.25">
      <c r="A76" s="308" t="s">
        <v>109</v>
      </c>
      <c r="B76" s="310" t="s">
        <v>178</v>
      </c>
      <c r="C76" s="286">
        <v>2240</v>
      </c>
      <c r="D76" s="69">
        <v>250000</v>
      </c>
      <c r="E76" s="231" t="s">
        <v>82</v>
      </c>
      <c r="F76" s="231" t="s">
        <v>127</v>
      </c>
      <c r="G76" s="282" t="s">
        <v>160</v>
      </c>
    </row>
    <row r="77" spans="1:7" s="8" customFormat="1" ht="32.25" customHeight="1" thickBot="1" x14ac:dyDescent="0.3">
      <c r="A77" s="309"/>
      <c r="B77" s="311"/>
      <c r="C77" s="287"/>
      <c r="D77" s="40" t="s">
        <v>110</v>
      </c>
      <c r="E77" s="232"/>
      <c r="F77" s="232"/>
      <c r="G77" s="283"/>
    </row>
    <row r="78" spans="1:7" s="8" customFormat="1" ht="26.25" customHeight="1" x14ac:dyDescent="0.25">
      <c r="A78" s="178" t="s">
        <v>147</v>
      </c>
      <c r="B78" s="176" t="s">
        <v>111</v>
      </c>
      <c r="C78" s="180">
        <v>2240</v>
      </c>
      <c r="D78" s="156">
        <f>12671100-500000</f>
        <v>12171100</v>
      </c>
      <c r="E78" s="182" t="s">
        <v>112</v>
      </c>
      <c r="F78" s="182" t="s">
        <v>62</v>
      </c>
      <c r="G78" s="174" t="s">
        <v>183</v>
      </c>
    </row>
    <row r="79" spans="1:7" s="8" customFormat="1" ht="42.75" customHeight="1" thickBot="1" x14ac:dyDescent="0.3">
      <c r="A79" s="179"/>
      <c r="B79" s="177"/>
      <c r="C79" s="181"/>
      <c r="D79" s="113" t="s">
        <v>179</v>
      </c>
      <c r="E79" s="183"/>
      <c r="F79" s="183"/>
      <c r="G79" s="175"/>
    </row>
    <row r="80" spans="1:7" s="8" customFormat="1" ht="54" customHeight="1" x14ac:dyDescent="0.25">
      <c r="A80" s="341" t="s">
        <v>116</v>
      </c>
      <c r="B80" s="35" t="s">
        <v>113</v>
      </c>
      <c r="C80" s="44">
        <v>2240</v>
      </c>
      <c r="D80" s="33">
        <f>20573+1579427</f>
        <v>1600000</v>
      </c>
      <c r="E80" s="231" t="s">
        <v>44</v>
      </c>
      <c r="F80" s="231" t="s">
        <v>126</v>
      </c>
      <c r="G80" s="43" t="s">
        <v>114</v>
      </c>
    </row>
    <row r="81" spans="1:7" s="8" customFormat="1" ht="30.75" customHeight="1" thickBot="1" x14ac:dyDescent="0.3">
      <c r="A81" s="342"/>
      <c r="B81" s="47"/>
      <c r="C81" s="45"/>
      <c r="D81" s="22" t="s">
        <v>115</v>
      </c>
      <c r="E81" s="232"/>
      <c r="F81" s="232"/>
      <c r="G81" s="48" t="s">
        <v>117</v>
      </c>
    </row>
    <row r="82" spans="1:7" s="8" customFormat="1" ht="55.5" customHeight="1" x14ac:dyDescent="0.25">
      <c r="A82" s="278" t="s">
        <v>118</v>
      </c>
      <c r="B82" s="70" t="s">
        <v>119</v>
      </c>
      <c r="C82" s="41">
        <v>2240</v>
      </c>
      <c r="D82" s="33">
        <v>540727</v>
      </c>
      <c r="E82" s="231" t="s">
        <v>44</v>
      </c>
      <c r="F82" s="41" t="s">
        <v>127</v>
      </c>
      <c r="G82" s="229" t="s">
        <v>159</v>
      </c>
    </row>
    <row r="83" spans="1:7" s="8" customFormat="1" ht="41.25" customHeight="1" thickBot="1" x14ac:dyDescent="0.3">
      <c r="A83" s="279"/>
      <c r="B83" s="71"/>
      <c r="C83" s="42"/>
      <c r="D83" s="22" t="s">
        <v>121</v>
      </c>
      <c r="E83" s="232"/>
      <c r="F83" s="34"/>
      <c r="G83" s="230"/>
    </row>
    <row r="84" spans="1:7" s="8" customFormat="1" ht="30.75" customHeight="1" x14ac:dyDescent="0.25">
      <c r="A84" s="343" t="s">
        <v>123</v>
      </c>
      <c r="B84" s="255" t="s">
        <v>91</v>
      </c>
      <c r="C84" s="235">
        <v>2240</v>
      </c>
      <c r="D84" s="138">
        <f>5758027-500000</f>
        <v>5258027</v>
      </c>
      <c r="E84" s="345" t="s">
        <v>122</v>
      </c>
      <c r="F84" s="246" t="s">
        <v>62</v>
      </c>
      <c r="G84" s="170" t="s">
        <v>185</v>
      </c>
    </row>
    <row r="85" spans="1:7" s="8" customFormat="1" ht="50.25" customHeight="1" thickBot="1" x14ac:dyDescent="0.3">
      <c r="A85" s="344"/>
      <c r="B85" s="256"/>
      <c r="C85" s="236"/>
      <c r="D85" s="119" t="s">
        <v>184</v>
      </c>
      <c r="E85" s="346"/>
      <c r="F85" s="200"/>
      <c r="G85" s="171"/>
    </row>
    <row r="86" spans="1:7" s="8" customFormat="1" ht="30.75" hidden="1" customHeight="1" x14ac:dyDescent="0.25">
      <c r="A86" s="315" t="s">
        <v>180</v>
      </c>
      <c r="B86" s="191" t="s">
        <v>124</v>
      </c>
      <c r="C86" s="219">
        <v>2240</v>
      </c>
      <c r="D86" s="114">
        <v>0</v>
      </c>
      <c r="E86" s="318" t="s">
        <v>68</v>
      </c>
      <c r="F86" s="319" t="s">
        <v>120</v>
      </c>
      <c r="G86" s="229" t="s">
        <v>182</v>
      </c>
    </row>
    <row r="87" spans="1:7" s="8" customFormat="1" ht="33.75" hidden="1" customHeight="1" thickBot="1" x14ac:dyDescent="0.3">
      <c r="A87" s="316"/>
      <c r="B87" s="304"/>
      <c r="C87" s="317"/>
      <c r="D87" s="60" t="s">
        <v>181</v>
      </c>
      <c r="E87" s="319"/>
      <c r="F87" s="307"/>
      <c r="G87" s="335"/>
    </row>
    <row r="88" spans="1:7" s="8" customFormat="1" ht="30.75" customHeight="1" x14ac:dyDescent="0.25">
      <c r="A88" s="336" t="s">
        <v>156</v>
      </c>
      <c r="B88" s="312" t="s">
        <v>124</v>
      </c>
      <c r="C88" s="180">
        <v>2240</v>
      </c>
      <c r="D88" s="98">
        <f>766320+666400</f>
        <v>1432720</v>
      </c>
      <c r="E88" s="338" t="s">
        <v>68</v>
      </c>
      <c r="F88" s="182" t="s">
        <v>41</v>
      </c>
      <c r="G88" s="170" t="s">
        <v>157</v>
      </c>
    </row>
    <row r="89" spans="1:7" s="8" customFormat="1" ht="55.5" customHeight="1" thickBot="1" x14ac:dyDescent="0.3">
      <c r="A89" s="337"/>
      <c r="B89" s="177"/>
      <c r="C89" s="181"/>
      <c r="D89" s="99" t="s">
        <v>158</v>
      </c>
      <c r="E89" s="339"/>
      <c r="F89" s="183"/>
      <c r="G89" s="340"/>
    </row>
    <row r="90" spans="1:7" s="8" customFormat="1" ht="27.75" customHeight="1" x14ac:dyDescent="0.25">
      <c r="A90" s="178" t="s">
        <v>151</v>
      </c>
      <c r="B90" s="312" t="s">
        <v>124</v>
      </c>
      <c r="C90" s="100">
        <v>2240</v>
      </c>
      <c r="D90" s="101">
        <v>543000</v>
      </c>
      <c r="E90" s="166" t="s">
        <v>128</v>
      </c>
      <c r="F90" s="182" t="s">
        <v>52</v>
      </c>
      <c r="G90" s="102" t="s">
        <v>130</v>
      </c>
    </row>
    <row r="91" spans="1:7" s="8" customFormat="1" ht="66" customHeight="1" thickBot="1" x14ac:dyDescent="0.3">
      <c r="A91" s="179"/>
      <c r="B91" s="177"/>
      <c r="C91" s="103"/>
      <c r="D91" s="104" t="s">
        <v>129</v>
      </c>
      <c r="E91" s="277"/>
      <c r="F91" s="183"/>
      <c r="G91" s="105" t="s">
        <v>105</v>
      </c>
    </row>
    <row r="92" spans="1:7" s="8" customFormat="1" ht="32.25" customHeight="1" x14ac:dyDescent="0.25">
      <c r="A92" s="313" t="s">
        <v>131</v>
      </c>
      <c r="B92" s="255" t="s">
        <v>133</v>
      </c>
      <c r="C92" s="129">
        <v>2240</v>
      </c>
      <c r="D92" s="130">
        <v>172800</v>
      </c>
      <c r="E92" s="314" t="s">
        <v>40</v>
      </c>
      <c r="F92" s="246" t="s">
        <v>62</v>
      </c>
      <c r="G92" s="326" t="s">
        <v>137</v>
      </c>
    </row>
    <row r="93" spans="1:7" s="8" customFormat="1" ht="69.75" customHeight="1" thickBot="1" x14ac:dyDescent="0.3">
      <c r="A93" s="238"/>
      <c r="B93" s="274"/>
      <c r="C93" s="129"/>
      <c r="D93" s="109" t="s">
        <v>132</v>
      </c>
      <c r="E93" s="276"/>
      <c r="F93" s="243"/>
      <c r="G93" s="327"/>
    </row>
    <row r="94" spans="1:7" s="8" customFormat="1" ht="26.25" customHeight="1" x14ac:dyDescent="0.25">
      <c r="A94" s="278" t="s">
        <v>134</v>
      </c>
      <c r="B94" s="35" t="s">
        <v>139</v>
      </c>
      <c r="C94" s="328">
        <v>2240</v>
      </c>
      <c r="D94" s="51">
        <v>78000</v>
      </c>
      <c r="E94" s="330" t="s">
        <v>40</v>
      </c>
      <c r="F94" s="332" t="s">
        <v>101</v>
      </c>
      <c r="G94" s="334" t="s">
        <v>136</v>
      </c>
    </row>
    <row r="95" spans="1:7" s="8" customFormat="1" ht="26.25" customHeight="1" thickBot="1" x14ac:dyDescent="0.3">
      <c r="A95" s="279"/>
      <c r="B95" s="47"/>
      <c r="C95" s="329"/>
      <c r="D95" s="22" t="s">
        <v>135</v>
      </c>
      <c r="E95" s="331"/>
      <c r="F95" s="333"/>
      <c r="G95" s="283"/>
    </row>
    <row r="96" spans="1:7" s="8" customFormat="1" ht="26.25" customHeight="1" x14ac:dyDescent="0.25">
      <c r="A96" s="278" t="s">
        <v>198</v>
      </c>
      <c r="B96" s="292" t="s">
        <v>140</v>
      </c>
      <c r="C96" s="286">
        <v>2240</v>
      </c>
      <c r="D96" s="51">
        <v>231880</v>
      </c>
      <c r="E96" s="231" t="s">
        <v>199</v>
      </c>
      <c r="F96" s="231" t="s">
        <v>120</v>
      </c>
      <c r="G96" s="229" t="s">
        <v>141</v>
      </c>
    </row>
    <row r="97" spans="1:7" s="8" customFormat="1" ht="96" customHeight="1" thickBot="1" x14ac:dyDescent="0.3">
      <c r="A97" s="279"/>
      <c r="B97" s="293"/>
      <c r="C97" s="287"/>
      <c r="D97" s="22" t="s">
        <v>138</v>
      </c>
      <c r="E97" s="232"/>
      <c r="F97" s="232"/>
      <c r="G97" s="230"/>
    </row>
    <row r="98" spans="1:7" s="8" customFormat="1" ht="42" customHeight="1" x14ac:dyDescent="0.25">
      <c r="A98" s="278" t="s">
        <v>143</v>
      </c>
      <c r="B98" s="35" t="s">
        <v>142</v>
      </c>
      <c r="C98" s="286">
        <v>2240</v>
      </c>
      <c r="D98" s="72">
        <v>50000</v>
      </c>
      <c r="E98" s="231" t="s">
        <v>199</v>
      </c>
      <c r="F98" s="332" t="s">
        <v>72</v>
      </c>
      <c r="G98" s="229" t="s">
        <v>141</v>
      </c>
    </row>
    <row r="99" spans="1:7" s="8" customFormat="1" ht="17.25" customHeight="1" thickBot="1" x14ac:dyDescent="0.3">
      <c r="A99" s="279"/>
      <c r="B99" s="63"/>
      <c r="C99" s="287"/>
      <c r="D99" s="22" t="s">
        <v>144</v>
      </c>
      <c r="E99" s="232"/>
      <c r="F99" s="333"/>
      <c r="G99" s="230"/>
    </row>
    <row r="100" spans="1:7" s="8" customFormat="1" ht="30.75" customHeight="1" x14ac:dyDescent="0.25">
      <c r="A100" s="320" t="s">
        <v>145</v>
      </c>
      <c r="B100" s="322" t="s">
        <v>146</v>
      </c>
      <c r="C100" s="106">
        <v>2240</v>
      </c>
      <c r="D100" s="107">
        <v>13402</v>
      </c>
      <c r="E100" s="243" t="s">
        <v>100</v>
      </c>
      <c r="F100" s="182" t="s">
        <v>52</v>
      </c>
      <c r="G100" s="324" t="s">
        <v>155</v>
      </c>
    </row>
    <row r="101" spans="1:7" s="8" customFormat="1" ht="35.25" customHeight="1" x14ac:dyDescent="0.25">
      <c r="A101" s="321"/>
      <c r="B101" s="323"/>
      <c r="C101" s="108"/>
      <c r="D101" s="109" t="s">
        <v>154</v>
      </c>
      <c r="E101" s="200"/>
      <c r="F101" s="200"/>
      <c r="G101" s="325"/>
    </row>
    <row r="102" spans="1:7" s="8" customFormat="1" ht="34.5" customHeight="1" x14ac:dyDescent="0.25">
      <c r="A102" s="79" t="s">
        <v>37</v>
      </c>
      <c r="B102" s="73"/>
      <c r="C102" s="74"/>
      <c r="D102" s="75">
        <f>D30+D26+D42+D44+D46+D40+D38+D36+D34+D32+D28+D50+D52+D54+D56+D58+D60+D62+D64+D66+D68+D70+D72+D74+D76+D78+D80+D82+D84+D86+D88+D90+D92+D94+D96+D98+D100+D48</f>
        <v>75676886</v>
      </c>
      <c r="E102" s="76"/>
      <c r="F102" s="77"/>
      <c r="G102" s="78"/>
    </row>
    <row r="103" spans="1:7" s="8" customFormat="1" ht="25.5" customHeight="1" x14ac:dyDescent="0.25">
      <c r="A103" s="161"/>
      <c r="B103" s="161"/>
      <c r="C103" s="14"/>
      <c r="D103" s="15"/>
      <c r="E103" s="14"/>
      <c r="F103" s="16"/>
      <c r="G103" s="16"/>
    </row>
    <row r="104" spans="1:7" ht="15.75" x14ac:dyDescent="0.25">
      <c r="A104" s="160"/>
      <c r="B104" s="160"/>
      <c r="C104" s="160"/>
      <c r="D104" s="160"/>
      <c r="E104" s="160"/>
      <c r="F104" s="160"/>
      <c r="G104" s="160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157"/>
      <c r="B106" s="12"/>
      <c r="C106" s="2"/>
      <c r="D106" s="159"/>
      <c r="E106" s="159"/>
      <c r="F106" s="159"/>
      <c r="G106" s="159"/>
    </row>
    <row r="107" spans="1:7" ht="12.75" customHeight="1" x14ac:dyDescent="0.25">
      <c r="A107" s="157"/>
      <c r="B107" s="12"/>
      <c r="C107" s="1"/>
      <c r="D107" s="158"/>
      <c r="E107" s="158"/>
      <c r="F107" s="158"/>
      <c r="G107" s="158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8"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E52:E53"/>
    <mergeCell ref="E46:E47"/>
    <mergeCell ref="G42:G43"/>
    <mergeCell ref="A36:A37"/>
    <mergeCell ref="E36:E37"/>
    <mergeCell ref="A38:A39"/>
    <mergeCell ref="B19:B20"/>
    <mergeCell ref="C19:C20"/>
    <mergeCell ref="E19:E20"/>
    <mergeCell ref="F19:F20"/>
    <mergeCell ref="G19:G20"/>
    <mergeCell ref="F40:F41"/>
    <mergeCell ref="G40:G41"/>
    <mergeCell ref="E40:E41"/>
    <mergeCell ref="B34:B35"/>
    <mergeCell ref="C34:C35"/>
    <mergeCell ref="E34:E35"/>
    <mergeCell ref="B40:B41"/>
    <mergeCell ref="C40:C41"/>
    <mergeCell ref="G38:G39"/>
    <mergeCell ref="F21:F22"/>
    <mergeCell ref="G21:G22"/>
    <mergeCell ref="E26:E27"/>
    <mergeCell ref="G26:G27"/>
    <mergeCell ref="C26:C27"/>
    <mergeCell ref="A50:A51"/>
    <mergeCell ref="E50:E51"/>
    <mergeCell ref="G50:G51"/>
    <mergeCell ref="F50:F51"/>
    <mergeCell ref="A40:A41"/>
    <mergeCell ref="A32:A33"/>
    <mergeCell ref="B30:B31"/>
    <mergeCell ref="C30:C31"/>
    <mergeCell ref="F30:F31"/>
    <mergeCell ref="A30:A31"/>
    <mergeCell ref="G30:G31"/>
    <mergeCell ref="E30:E31"/>
    <mergeCell ref="C38:C39"/>
    <mergeCell ref="E38:E39"/>
    <mergeCell ref="F38:F39"/>
    <mergeCell ref="G36:G37"/>
    <mergeCell ref="F36:F37"/>
    <mergeCell ref="B36:B37"/>
    <mergeCell ref="F34:F35"/>
    <mergeCell ref="A34:A35"/>
    <mergeCell ref="E48:E49"/>
    <mergeCell ref="G48:G49"/>
    <mergeCell ref="B38:B39"/>
    <mergeCell ref="A46:A47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B13:B14"/>
    <mergeCell ref="C13:C14"/>
    <mergeCell ref="G13:G14"/>
    <mergeCell ref="C15:C16"/>
    <mergeCell ref="G15:G16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6:F27"/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E32:E33"/>
    <mergeCell ref="G28:G29"/>
    <mergeCell ref="G32:G33"/>
    <mergeCell ref="B32:B33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Лист1</vt:lpstr>
      <vt:lpstr>Лист4</vt:lpstr>
      <vt:lpstr>Лист1!Заголовки_для_друку</vt:lpstr>
      <vt:lpstr>Лист1!Область_друку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2026-06-04T06:05:02Z</cp:lastPrinted>
  <dcterms:created xsi:type="dcterms:W3CDTF">2016-01-19T07:58:56Z</dcterms:created>
  <dcterms:modified xsi:type="dcterms:W3CDTF">2026-06-04T07:14:28Z</dcterms:modified>
</cp:coreProperties>
</file>