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ічна інформація\Оприлюднення\Державна митна служба України ЦА\150222021\"/>
    </mc:Choice>
  </mc:AlternateContent>
  <bookViews>
    <workbookView xWindow="240" yWindow="60" windowWidth="15120" windowHeight="6555"/>
  </bookViews>
  <sheets>
    <sheet name="УО" sheetId="8" r:id="rId1"/>
  </sheets>
  <definedNames>
    <definedName name="_xlnm.Print_Titles" localSheetId="0">УО!$7:$8</definedName>
    <definedName name="_xlnm.Print_Area" localSheetId="0">УО!$A$1:$G$120</definedName>
  </definedNames>
  <calcPr calcId="162913"/>
  <fileRecoveryPr autoRecover="0"/>
</workbook>
</file>

<file path=xl/calcChain.xml><?xml version="1.0" encoding="utf-8"?>
<calcChain xmlns="http://schemas.openxmlformats.org/spreadsheetml/2006/main">
  <c r="D40" i="8" l="1"/>
  <c r="D70" i="8" s="1"/>
  <c r="D16" i="8" l="1"/>
  <c r="D20" i="8" l="1"/>
  <c r="D15" i="8" l="1"/>
  <c r="D118" i="8"/>
  <c r="D116" i="8"/>
  <c r="D114" i="8"/>
  <c r="D112" i="8"/>
  <c r="D110" i="8"/>
  <c r="D108" i="8"/>
  <c r="D106" i="8"/>
  <c r="D96" i="8"/>
  <c r="D94" i="8"/>
  <c r="D92" i="8"/>
  <c r="D88" i="8"/>
  <c r="D84" i="8"/>
  <c r="D80" i="8"/>
  <c r="D76" i="8"/>
  <c r="D74" i="8"/>
  <c r="D73" i="8"/>
  <c r="D29" i="8"/>
  <c r="D120" i="8" l="1"/>
  <c r="H90" i="8"/>
</calcChain>
</file>

<file path=xl/sharedStrings.xml><?xml version="1.0" encoding="utf-8"?>
<sst xmlns="http://schemas.openxmlformats.org/spreadsheetml/2006/main" count="312" uniqueCount="189">
  <si>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</si>
  <si>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</si>
  <si>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</si>
  <si>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</si>
  <si>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</si>
  <si>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</si>
  <si>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</si>
  <si>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</si>
  <si>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</si>
  <si>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</si>
  <si>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</si>
  <si>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</si>
  <si>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</si>
  <si>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</si>
  <si>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</si>
  <si>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</si>
  <si>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</si>
  <si>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</si>
  <si>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</si>
  <si>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</si>
  <si>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</si>
  <si>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</si>
  <si>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</si>
  <si>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</si>
  <si>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</si>
  <si>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</si>
  <si>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</si>
  <si>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</si>
  <si>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</si>
  <si>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</si>
  <si>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</si>
  <si>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</si>
  <si>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</si>
  <si>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</si>
  <si>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</si>
  <si>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</si>
  <si>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</si>
  <si>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</si>
  <si>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</si>
  <si>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</si>
  <si>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</si>
  <si>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</si>
  <si>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</si>
  <si>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</si>
  <si>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</si>
  <si>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</si>
  <si>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</si>
  <si>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</si>
  <si>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</si>
  <si>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</si>
  <si>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</si>
  <si>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</si>
  <si>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</si>
  <si>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</si>
  <si>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</si>
  <si>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</si>
  <si>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</si>
  <si>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</si>
  <si>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</si>
  <si>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</si>
  <si>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</si>
  <si>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</si>
  <si>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</si>
  <si>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</si>
  <si>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</si>
  <si>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</si>
  <si>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</si>
  <si>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</si>
  <si>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</si>
  <si>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</si>
  <si>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</si>
  <si>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</si>
  <si>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</si>
  <si>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</si>
  <si>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</si>
  <si>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</si>
  <si>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</si>
  <si>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</si>
  <si>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</si>
  <si>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</si>
  <si>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</si>
  <si>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</si>
  <si>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</si>
  <si>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</si>
  <si>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</si>
  <si>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</si>
  <si>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</si>
  <si>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</si>
  <si>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</si>
  <si>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</si>
  <si>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</si>
  <si>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</si>
  <si>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</si>
  <si>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</si>
  <si>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</si>
  <si>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</si>
  <si>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</si>
  <si>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(п'ять тисяч чотириста гривень 00 коп.)                             </t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</si>
  <si>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</si>
  <si>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</si>
  <si>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</si>
  <si>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</si>
  <si>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</si>
  <si>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</si>
  <si>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</si>
  <si>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</si>
  <si>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</si>
  <si>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</si>
  <si>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</si>
  <si>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</si>
  <si>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</si>
  <si>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t xml:space="preserve">грн (двадцять тисяч дев'ятсот десять гривень 00 коп.)   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</si>
  <si>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</si>
  <si>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</si>
  <si>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30190000-7 -Офісне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</si>
  <si>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чотири тисячі двісті  гривень 00 коп.)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</si>
  <si>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</si>
  <si>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</si>
  <si>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</si>
  <si>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</si>
  <si>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</si>
  <si>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</si>
  <si>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</si>
  <si>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</si>
  <si>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</si>
  <si>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</si>
  <si>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</si>
  <si>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</si>
  <si>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</si>
  <si>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</si>
  <si>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</si>
  <si>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</si>
  <si>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</si>
  <si>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>Придбання конвертів (ДК 021:2015 - 30190000-7 -Офісне устаткування та приладдя різне) (Придбання конвертів: ДК 021:2015 -  30199230-1- Конверти)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</si>
  <si>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</si>
  <si>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</si>
  <si>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</si>
  <si>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</si>
  <si>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</si>
  <si>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</si>
  <si>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</si>
  <si>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</si>
  <si>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</si>
  <si>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</si>
  <si>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</si>
  <si>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</si>
  <si>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</si>
  <si>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</si>
  <si>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</si>
  <si>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</si>
  <si>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</si>
  <si>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</si>
  <si>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</si>
  <si>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</si>
  <si>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</si>
  <si>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</si>
  <si>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</si>
  <si>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</si>
  <si>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</si>
  <si>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</si>
  <si>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</si>
  <si>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</si>
  <si>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</si>
  <si>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</si>
  <si>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</si>
  <si>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</si>
  <si>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</si>
  <si>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</si>
  <si>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</si>
  <si>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</si>
  <si>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</si>
  <si>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 xml:space="preserve">грн.(п'ятнадцять тисяч гривень 00 коп.)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</si>
  <si>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</si>
  <si>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</si>
  <si>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</si>
  <si>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</si>
  <si>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</si>
  <si>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</si>
  <si>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</si>
  <si>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>Експертне обстеження (технічне діагностування) пасажирських ліфтів за адресою: вул. Дегтярівська, 11 Г (ДК 021:2015 – 71630000-3 Послуги з технічного огляду та випробувань (Експертне обстеження (технічне діагностування) пасажирських ліфтів за адресою: вул. Дегтярівська, 11 Г: ДК 021:2015 – 71631100-1 Послуги з технічного огляду обладнання)</t>
  </si>
  <si>
    <r>
      <t xml:space="preserve">Код ДК 021:2015  71630000-3 </t>
    </r>
    <r>
      <rPr>
        <sz val="10"/>
        <color indexed="8"/>
        <rFont val="Times New Roman"/>
        <family val="1"/>
        <charset val="204"/>
      </rPr>
      <t>Послуги з технічного огляду та випробувань
(71631100-1 Послуги з технічного огляду обладнання)</t>
    </r>
  </si>
  <si>
    <t xml:space="preserve">грн. (сім тисяч дев'ятсот двадцять гривень 00 коп)                         </t>
  </si>
  <si>
    <t xml:space="preserve">грн.(сто дев'яносто дві тисячі вісімдесят гривень 00 коп.)                           </t>
  </si>
  <si>
    <t>Відновлення та пусконалагодження системи контролю доступу та відеоспостереження» (ДК 021:2015 32550000-3 «Телефонне обладнання» (Відновлення та пусконалагодження системи контролю доступу та відеоспостереження: ДК 021:2015 32552600-3 «Домофони»)</t>
  </si>
  <si>
    <r>
      <t xml:space="preserve">Код ДК 021:2015  32550000-3 </t>
    </r>
    <r>
      <rPr>
        <sz val="10"/>
        <color indexed="8"/>
        <rFont val="Times New Roman"/>
        <family val="1"/>
        <charset val="204"/>
      </rPr>
      <t>Телефонне обладнання
(32552600-3 Домофони)</t>
    </r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</si>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</sst>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4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9" fillId="5" borderId="4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33" fillId="0" borderId="0" xfId="0" applyFont="1" applyFill="1"/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topLeftCell="A67" zoomScale="130" zoomScaleSheetLayoutView="130" workbookViewId="0">
      <selection activeCell="C126" sqref="C12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41" t="s">
        <v>165</v>
      </c>
      <c r="B1" s="141"/>
      <c r="C1" s="141"/>
      <c r="D1" s="141"/>
      <c r="E1" s="141"/>
      <c r="F1" s="141"/>
      <c r="G1" s="141"/>
    </row>
    <row r="2" spans="1:11" ht="20.25">
      <c r="A2" s="141" t="s">
        <v>177</v>
      </c>
      <c r="B2" s="141"/>
      <c r="C2" s="141"/>
      <c r="D2" s="141"/>
      <c r="E2" s="141"/>
      <c r="F2" s="141"/>
      <c r="G2" s="50"/>
    </row>
    <row r="3" spans="1:11" ht="18.75">
      <c r="A3" s="142" t="s">
        <v>127</v>
      </c>
      <c r="B3" s="142"/>
      <c r="C3" s="142"/>
      <c r="D3" s="142"/>
      <c r="E3" s="142"/>
      <c r="F3" s="142"/>
      <c r="G3" s="142"/>
    </row>
    <row r="4" spans="1:11" ht="18.75">
      <c r="A4" s="108"/>
      <c r="B4" s="142" t="s">
        <v>0</v>
      </c>
      <c r="C4" s="142"/>
      <c r="D4" s="142"/>
      <c r="E4" s="142"/>
      <c r="F4" s="108"/>
      <c r="G4" s="108"/>
    </row>
    <row r="5" spans="1:11">
      <c r="A5" s="143" t="s">
        <v>128</v>
      </c>
      <c r="B5" s="143"/>
      <c r="C5" s="143"/>
      <c r="D5" s="143"/>
      <c r="E5" s="143"/>
      <c r="F5" s="143"/>
      <c r="G5" s="143"/>
    </row>
    <row r="6" spans="1:11" ht="15.75" thickBot="1">
      <c r="A6" s="109" t="s">
        <v>129</v>
      </c>
      <c r="B6" s="110"/>
      <c r="C6" s="110"/>
      <c r="D6" s="110"/>
      <c r="E6" s="110"/>
      <c r="F6" s="110"/>
      <c r="G6" s="124">
        <v>5</v>
      </c>
    </row>
    <row r="7" spans="1:11" ht="66" customHeight="1" thickBot="1">
      <c r="A7" s="13" t="s">
        <v>1</v>
      </c>
      <c r="B7" s="14" t="s">
        <v>130</v>
      </c>
      <c r="C7" s="14" t="s">
        <v>10</v>
      </c>
      <c r="D7" s="14" t="s">
        <v>2</v>
      </c>
      <c r="E7" s="14" t="s">
        <v>3</v>
      </c>
      <c r="F7" s="14" t="s">
        <v>4</v>
      </c>
      <c r="G7" s="15" t="s">
        <v>5</v>
      </c>
    </row>
    <row r="8" spans="1:11" ht="19.5" customHeight="1" thickBot="1">
      <c r="A8" s="111">
        <v>1</v>
      </c>
      <c r="B8" s="112">
        <v>2</v>
      </c>
      <c r="C8" s="112">
        <v>3</v>
      </c>
      <c r="D8" s="113">
        <v>4</v>
      </c>
      <c r="E8" s="112">
        <v>5</v>
      </c>
      <c r="F8" s="114">
        <v>6</v>
      </c>
      <c r="G8" s="113">
        <v>7</v>
      </c>
    </row>
    <row r="9" spans="1:11" ht="58.5" customHeight="1">
      <c r="A9" s="144" t="s">
        <v>167</v>
      </c>
      <c r="B9" s="145" t="s">
        <v>164</v>
      </c>
      <c r="C9" s="148">
        <v>2273</v>
      </c>
      <c r="D9" s="104">
        <v>9000</v>
      </c>
      <c r="E9" s="149" t="s">
        <v>109</v>
      </c>
      <c r="F9" s="120" t="s">
        <v>11</v>
      </c>
      <c r="G9" s="119" t="s">
        <v>22</v>
      </c>
      <c r="H9" s="35"/>
      <c r="K9" s="7"/>
    </row>
    <row r="10" spans="1:11" ht="39.75" customHeight="1">
      <c r="A10" s="138"/>
      <c r="B10" s="146"/>
      <c r="C10" s="135"/>
      <c r="D10" s="105" t="s">
        <v>131</v>
      </c>
      <c r="E10" s="137"/>
      <c r="F10" s="120"/>
      <c r="G10" s="119"/>
      <c r="H10" s="35"/>
      <c r="K10" s="7"/>
    </row>
    <row r="11" spans="1:11" ht="41.25" customHeight="1">
      <c r="A11" s="132" t="s">
        <v>168</v>
      </c>
      <c r="B11" s="146"/>
      <c r="C11" s="134">
        <v>2273</v>
      </c>
      <c r="D11" s="106">
        <v>600</v>
      </c>
      <c r="E11" s="136" t="s">
        <v>109</v>
      </c>
      <c r="F11" s="136" t="s">
        <v>11</v>
      </c>
      <c r="G11" s="139" t="s">
        <v>22</v>
      </c>
      <c r="H11" s="35"/>
      <c r="K11" s="7"/>
    </row>
    <row r="12" spans="1:11" ht="51.75" customHeight="1">
      <c r="A12" s="138"/>
      <c r="B12" s="146"/>
      <c r="C12" s="135"/>
      <c r="D12" s="105" t="s">
        <v>125</v>
      </c>
      <c r="E12" s="137"/>
      <c r="F12" s="137"/>
      <c r="G12" s="140"/>
      <c r="H12" s="35"/>
      <c r="K12" s="7"/>
    </row>
    <row r="13" spans="1:11" ht="51.75" customHeight="1">
      <c r="A13" s="132" t="s">
        <v>169</v>
      </c>
      <c r="B13" s="146"/>
      <c r="C13" s="134">
        <v>2273</v>
      </c>
      <c r="D13" s="107">
        <v>1500</v>
      </c>
      <c r="E13" s="136" t="s">
        <v>109</v>
      </c>
      <c r="F13" s="120" t="s">
        <v>11</v>
      </c>
      <c r="G13" s="119" t="s">
        <v>22</v>
      </c>
      <c r="H13" s="35"/>
      <c r="K13" s="7"/>
    </row>
    <row r="14" spans="1:11" ht="24.75" thickBot="1">
      <c r="A14" s="133"/>
      <c r="B14" s="147"/>
      <c r="C14" s="135"/>
      <c r="D14" s="33" t="s">
        <v>126</v>
      </c>
      <c r="E14" s="137"/>
      <c r="F14" s="120"/>
      <c r="G14" s="119"/>
      <c r="H14" s="35"/>
      <c r="K14" s="7"/>
    </row>
    <row r="15" spans="1:11" ht="19.5" thickBot="1">
      <c r="A15" s="76" t="s">
        <v>6</v>
      </c>
      <c r="B15" s="77"/>
      <c r="C15" s="78"/>
      <c r="D15" s="89">
        <f>D9+D11+D13</f>
        <v>11100</v>
      </c>
      <c r="E15" s="78"/>
      <c r="F15" s="78"/>
      <c r="G15" s="79"/>
      <c r="H15" s="35"/>
      <c r="K15" s="7"/>
    </row>
    <row r="16" spans="1:11" ht="28.5" customHeight="1">
      <c r="A16" s="170" t="s">
        <v>178</v>
      </c>
      <c r="B16" s="161" t="s">
        <v>161</v>
      </c>
      <c r="C16" s="163">
        <v>2275</v>
      </c>
      <c r="D16" s="42">
        <f>199664.47-150000</f>
        <v>49664.47</v>
      </c>
      <c r="E16" s="156" t="s">
        <v>109</v>
      </c>
      <c r="F16" s="166" t="s">
        <v>11</v>
      </c>
      <c r="G16" s="168" t="s">
        <v>22</v>
      </c>
      <c r="H16" s="35"/>
    </row>
    <row r="17" spans="1:13" ht="54.75" customHeight="1" thickBot="1">
      <c r="A17" s="171"/>
      <c r="B17" s="162"/>
      <c r="C17" s="164"/>
      <c r="D17" s="123" t="s">
        <v>176</v>
      </c>
      <c r="E17" s="165"/>
      <c r="F17" s="167"/>
      <c r="G17" s="169"/>
      <c r="H17" s="35"/>
    </row>
    <row r="18" spans="1:13" ht="54.75" customHeight="1">
      <c r="A18" s="172" t="s">
        <v>163</v>
      </c>
      <c r="B18" s="161" t="s">
        <v>162</v>
      </c>
      <c r="C18" s="41"/>
      <c r="D18" s="42">
        <v>15135.53</v>
      </c>
      <c r="E18" s="156" t="s">
        <v>109</v>
      </c>
      <c r="F18" s="166" t="s">
        <v>11</v>
      </c>
      <c r="G18" s="168" t="s">
        <v>108</v>
      </c>
      <c r="H18" s="35"/>
    </row>
    <row r="19" spans="1:13" ht="54.75" customHeight="1" thickBot="1">
      <c r="A19" s="173"/>
      <c r="B19" s="174"/>
      <c r="C19" s="43">
        <v>2275</v>
      </c>
      <c r="D19" s="29" t="s">
        <v>110</v>
      </c>
      <c r="E19" s="156"/>
      <c r="F19" s="175"/>
      <c r="G19" s="176"/>
      <c r="H19" s="35"/>
    </row>
    <row r="20" spans="1:13" ht="26.25" thickBot="1">
      <c r="A20" s="82" t="s">
        <v>42</v>
      </c>
      <c r="B20" s="77"/>
      <c r="C20" s="78"/>
      <c r="D20" s="89">
        <f>D18+D16</f>
        <v>64800</v>
      </c>
      <c r="E20" s="121"/>
      <c r="F20" s="78"/>
      <c r="G20" s="90"/>
      <c r="H20" s="35"/>
    </row>
    <row r="21" spans="1:13" ht="30" customHeight="1">
      <c r="A21" s="150" t="s">
        <v>132</v>
      </c>
      <c r="B21" s="152" t="s">
        <v>112</v>
      </c>
      <c r="C21" s="154">
        <v>2210</v>
      </c>
      <c r="D21" s="122">
        <v>5400</v>
      </c>
      <c r="E21" s="156" t="s">
        <v>109</v>
      </c>
      <c r="F21" s="157" t="s">
        <v>11</v>
      </c>
      <c r="G21" s="159" t="s">
        <v>22</v>
      </c>
    </row>
    <row r="22" spans="1:13" ht="28.5" customHeight="1">
      <c r="A22" s="151"/>
      <c r="B22" s="153"/>
      <c r="C22" s="155"/>
      <c r="D22" s="80" t="s">
        <v>97</v>
      </c>
      <c r="E22" s="137"/>
      <c r="F22" s="158"/>
      <c r="G22" s="160"/>
    </row>
    <row r="23" spans="1:13" ht="29.25" customHeight="1">
      <c r="A23" s="183" t="s">
        <v>133</v>
      </c>
      <c r="B23" s="179" t="s">
        <v>114</v>
      </c>
      <c r="C23" s="181">
        <v>2210</v>
      </c>
      <c r="D23" s="73">
        <v>20910</v>
      </c>
      <c r="E23" s="156" t="s">
        <v>109</v>
      </c>
      <c r="F23" s="136" t="s">
        <v>12</v>
      </c>
      <c r="G23" s="185" t="s">
        <v>96</v>
      </c>
      <c r="H23" s="177"/>
      <c r="I23" s="177"/>
      <c r="J23" s="177"/>
      <c r="K23" s="177"/>
      <c r="L23" s="177"/>
      <c r="M23" s="117"/>
    </row>
    <row r="24" spans="1:13" ht="24">
      <c r="A24" s="184"/>
      <c r="B24" s="180"/>
      <c r="C24" s="155"/>
      <c r="D24" s="81" t="s">
        <v>111</v>
      </c>
      <c r="E24" s="137"/>
      <c r="F24" s="137"/>
      <c r="G24" s="186"/>
      <c r="H24" s="177"/>
      <c r="I24" s="177"/>
      <c r="J24" s="177"/>
      <c r="K24" s="177"/>
      <c r="L24" s="177"/>
      <c r="M24" s="117"/>
    </row>
    <row r="25" spans="1:13" ht="35.25" customHeight="1">
      <c r="A25" s="178" t="s">
        <v>134</v>
      </c>
      <c r="B25" s="179" t="s">
        <v>135</v>
      </c>
      <c r="C25" s="181">
        <v>2210</v>
      </c>
      <c r="D25" s="75">
        <v>74200</v>
      </c>
      <c r="E25" s="182" t="s">
        <v>85</v>
      </c>
      <c r="F25" s="182" t="s">
        <v>12</v>
      </c>
      <c r="G25" s="185" t="s">
        <v>96</v>
      </c>
      <c r="H25" s="187"/>
      <c r="I25" s="187"/>
      <c r="J25" s="187"/>
      <c r="K25" s="187"/>
      <c r="L25" s="187"/>
      <c r="M25" s="117"/>
    </row>
    <row r="26" spans="1:13" ht="33.75" customHeight="1">
      <c r="A26" s="151"/>
      <c r="B26" s="180"/>
      <c r="C26" s="155"/>
      <c r="D26" s="34" t="s">
        <v>115</v>
      </c>
      <c r="E26" s="158"/>
      <c r="F26" s="158"/>
      <c r="G26" s="186"/>
      <c r="H26" s="177"/>
      <c r="I26" s="177"/>
      <c r="J26" s="177"/>
      <c r="K26" s="177"/>
      <c r="L26" s="177"/>
      <c r="M26" s="117"/>
    </row>
    <row r="27" spans="1:13" ht="25.5" customHeight="1">
      <c r="A27" s="178" t="s">
        <v>170</v>
      </c>
      <c r="B27" s="188" t="s">
        <v>116</v>
      </c>
      <c r="C27" s="136">
        <v>2210</v>
      </c>
      <c r="D27" s="75">
        <v>1980</v>
      </c>
      <c r="E27" s="156" t="s">
        <v>109</v>
      </c>
      <c r="F27" s="182" t="s">
        <v>92</v>
      </c>
      <c r="G27" s="190" t="s">
        <v>96</v>
      </c>
    </row>
    <row r="28" spans="1:13" ht="35.25" customHeight="1" thickBot="1">
      <c r="A28" s="151"/>
      <c r="B28" s="189"/>
      <c r="C28" s="137"/>
      <c r="D28" s="34" t="s">
        <v>113</v>
      </c>
      <c r="E28" s="137"/>
      <c r="F28" s="158"/>
      <c r="G28" s="186"/>
    </row>
    <row r="29" spans="1:13" ht="29.25" customHeight="1" thickBot="1">
      <c r="A29" s="82" t="s">
        <v>7</v>
      </c>
      <c r="B29" s="83"/>
      <c r="C29" s="84"/>
      <c r="D29" s="91">
        <f>D21+D23+D25+D27</f>
        <v>102490</v>
      </c>
      <c r="E29" s="85"/>
      <c r="F29" s="85"/>
      <c r="G29" s="86"/>
    </row>
    <row r="30" spans="1:13" ht="51" customHeight="1">
      <c r="A30" s="178" t="s">
        <v>136</v>
      </c>
      <c r="B30" s="191" t="s">
        <v>117</v>
      </c>
      <c r="C30" s="192">
        <v>2240</v>
      </c>
      <c r="D30" s="73">
        <v>21200</v>
      </c>
      <c r="E30" s="156" t="s">
        <v>166</v>
      </c>
      <c r="F30" s="182" t="s">
        <v>12</v>
      </c>
      <c r="G30" s="168" t="s">
        <v>24</v>
      </c>
    </row>
    <row r="31" spans="1:13" ht="30.75" customHeight="1">
      <c r="A31" s="151"/>
      <c r="B31" s="153"/>
      <c r="C31" s="193"/>
      <c r="D31" s="30" t="s">
        <v>100</v>
      </c>
      <c r="E31" s="137"/>
      <c r="F31" s="158"/>
      <c r="G31" s="194"/>
    </row>
    <row r="32" spans="1:13" ht="60.75" customHeight="1">
      <c r="A32" s="178" t="s">
        <v>137</v>
      </c>
      <c r="B32" s="195" t="s">
        <v>117</v>
      </c>
      <c r="C32" s="192">
        <v>2240</v>
      </c>
      <c r="D32" s="49">
        <v>28600</v>
      </c>
      <c r="E32" s="156" t="s">
        <v>166</v>
      </c>
      <c r="F32" s="182" t="s">
        <v>12</v>
      </c>
      <c r="G32" s="168" t="s">
        <v>25</v>
      </c>
    </row>
    <row r="33" spans="1:8" ht="36.75" customHeight="1">
      <c r="A33" s="151"/>
      <c r="B33" s="196"/>
      <c r="C33" s="193"/>
      <c r="D33" s="30" t="s">
        <v>101</v>
      </c>
      <c r="E33" s="137"/>
      <c r="F33" s="158"/>
      <c r="G33" s="194"/>
    </row>
    <row r="34" spans="1:8" ht="57" customHeight="1">
      <c r="A34" s="178" t="s">
        <v>138</v>
      </c>
      <c r="B34" s="191" t="s">
        <v>118</v>
      </c>
      <c r="C34" s="192">
        <v>2240</v>
      </c>
      <c r="D34" s="73">
        <v>1152</v>
      </c>
      <c r="E34" s="156" t="s">
        <v>166</v>
      </c>
      <c r="F34" s="182" t="s">
        <v>12</v>
      </c>
      <c r="G34" s="206" t="s">
        <v>22</v>
      </c>
    </row>
    <row r="35" spans="1:8" ht="44.25" customHeight="1">
      <c r="A35" s="151"/>
      <c r="B35" s="153"/>
      <c r="C35" s="193"/>
      <c r="D35" s="80" t="s">
        <v>119</v>
      </c>
      <c r="E35" s="137"/>
      <c r="F35" s="158"/>
      <c r="G35" s="160"/>
    </row>
    <row r="36" spans="1:8" ht="23.25" customHeight="1">
      <c r="A36" s="207" t="s">
        <v>140</v>
      </c>
      <c r="B36" s="209" t="s">
        <v>139</v>
      </c>
      <c r="C36" s="210">
        <v>2240</v>
      </c>
      <c r="D36" s="87">
        <v>15000</v>
      </c>
      <c r="E36" s="156" t="s">
        <v>109</v>
      </c>
      <c r="F36" s="211" t="s">
        <v>11</v>
      </c>
      <c r="G36" s="197" t="s">
        <v>22</v>
      </c>
      <c r="H36" s="56"/>
    </row>
    <row r="37" spans="1:8" ht="42.75" customHeight="1">
      <c r="A37" s="208"/>
      <c r="B37" s="196"/>
      <c r="C37" s="202"/>
      <c r="D37" s="54" t="s">
        <v>171</v>
      </c>
      <c r="E37" s="137"/>
      <c r="F37" s="204"/>
      <c r="G37" s="198"/>
      <c r="H37" s="56"/>
    </row>
    <row r="38" spans="1:8" s="127" customFormat="1" ht="42.75" customHeight="1">
      <c r="A38" s="150" t="s">
        <v>183</v>
      </c>
      <c r="B38" s="152" t="s">
        <v>184</v>
      </c>
      <c r="C38" s="246">
        <v>2240</v>
      </c>
      <c r="D38" s="125">
        <v>5540</v>
      </c>
      <c r="E38" s="156" t="s">
        <v>109</v>
      </c>
      <c r="F38" s="156" t="s">
        <v>11</v>
      </c>
      <c r="G38" s="248" t="s">
        <v>22</v>
      </c>
      <c r="H38" s="126"/>
    </row>
    <row r="39" spans="1:8" s="127" customFormat="1" ht="42.75" customHeight="1">
      <c r="A39" s="151"/>
      <c r="B39" s="153"/>
      <c r="C39" s="247"/>
      <c r="D39" s="128" t="s">
        <v>185</v>
      </c>
      <c r="E39" s="137"/>
      <c r="F39" s="137"/>
      <c r="G39" s="249"/>
      <c r="H39" s="126"/>
    </row>
    <row r="40" spans="1:8" s="127" customFormat="1" ht="40.5" customHeight="1">
      <c r="A40" s="199" t="s">
        <v>141</v>
      </c>
      <c r="B40" s="191" t="s">
        <v>142</v>
      </c>
      <c r="C40" s="201">
        <v>2240</v>
      </c>
      <c r="D40" s="129">
        <f>200000-7920</f>
        <v>192080</v>
      </c>
      <c r="E40" s="203" t="s">
        <v>85</v>
      </c>
      <c r="F40" s="203" t="s">
        <v>11</v>
      </c>
      <c r="G40" s="205" t="s">
        <v>22</v>
      </c>
      <c r="H40" s="130"/>
    </row>
    <row r="41" spans="1:8" s="127" customFormat="1" ht="32.25" customHeight="1">
      <c r="A41" s="200"/>
      <c r="B41" s="153"/>
      <c r="C41" s="202"/>
      <c r="D41" s="54" t="s">
        <v>182</v>
      </c>
      <c r="E41" s="204"/>
      <c r="F41" s="204"/>
      <c r="G41" s="198"/>
      <c r="H41" s="131"/>
    </row>
    <row r="42" spans="1:8" s="127" customFormat="1" ht="46.5" customHeight="1">
      <c r="A42" s="178" t="s">
        <v>179</v>
      </c>
      <c r="B42" s="191" t="s">
        <v>180</v>
      </c>
      <c r="C42" s="256">
        <v>2240</v>
      </c>
      <c r="D42" s="42">
        <v>7920</v>
      </c>
      <c r="E42" s="136" t="s">
        <v>109</v>
      </c>
      <c r="F42" s="136" t="s">
        <v>11</v>
      </c>
      <c r="G42" s="248" t="s">
        <v>22</v>
      </c>
      <c r="H42" s="131"/>
    </row>
    <row r="43" spans="1:8" s="127" customFormat="1" ht="54.75" customHeight="1">
      <c r="A43" s="151"/>
      <c r="B43" s="153"/>
      <c r="C43" s="247"/>
      <c r="D43" s="128" t="s">
        <v>181</v>
      </c>
      <c r="E43" s="137"/>
      <c r="F43" s="137"/>
      <c r="G43" s="249"/>
      <c r="H43" s="131"/>
    </row>
    <row r="44" spans="1:8" s="127" customFormat="1" ht="54.75" customHeight="1">
      <c r="A44" s="150" t="s">
        <v>186</v>
      </c>
      <c r="B44" s="152" t="s">
        <v>187</v>
      </c>
      <c r="C44" s="246">
        <v>2240</v>
      </c>
      <c r="D44" s="125">
        <v>5989.45</v>
      </c>
      <c r="E44" s="156" t="s">
        <v>109</v>
      </c>
      <c r="F44" s="156" t="s">
        <v>11</v>
      </c>
      <c r="G44" s="254" t="s">
        <v>22</v>
      </c>
      <c r="H44" s="131"/>
    </row>
    <row r="45" spans="1:8" s="127" customFormat="1" ht="54.75" customHeight="1" thickBot="1">
      <c r="A45" s="151"/>
      <c r="B45" s="153"/>
      <c r="C45" s="247"/>
      <c r="D45" s="128" t="s">
        <v>188</v>
      </c>
      <c r="E45" s="137"/>
      <c r="F45" s="137"/>
      <c r="G45" s="255"/>
      <c r="H45" s="131"/>
    </row>
    <row r="46" spans="1:8" ht="75.75" customHeight="1">
      <c r="A46" s="212" t="s">
        <v>144</v>
      </c>
      <c r="B46" s="146" t="s">
        <v>143</v>
      </c>
      <c r="C46" s="201">
        <v>2240</v>
      </c>
      <c r="D46" s="87">
        <v>200000</v>
      </c>
      <c r="E46" s="203" t="s">
        <v>85</v>
      </c>
      <c r="F46" s="203" t="s">
        <v>11</v>
      </c>
      <c r="G46" s="214" t="s">
        <v>22</v>
      </c>
    </row>
    <row r="47" spans="1:8" ht="36" customHeight="1">
      <c r="A47" s="213"/>
      <c r="B47" s="189"/>
      <c r="C47" s="202"/>
      <c r="D47" s="30" t="s">
        <v>123</v>
      </c>
      <c r="E47" s="204"/>
      <c r="F47" s="204"/>
      <c r="G47" s="214"/>
    </row>
    <row r="48" spans="1:8" ht="58.5" customHeight="1">
      <c r="A48" s="178" t="s">
        <v>153</v>
      </c>
      <c r="B48" s="191" t="s">
        <v>124</v>
      </c>
      <c r="C48" s="201">
        <v>2240</v>
      </c>
      <c r="D48" s="70">
        <v>150000</v>
      </c>
      <c r="E48" s="203" t="s">
        <v>85</v>
      </c>
      <c r="F48" s="136" t="s">
        <v>11</v>
      </c>
      <c r="G48" s="206" t="s">
        <v>22</v>
      </c>
    </row>
    <row r="49" spans="1:8" ht="64.5" customHeight="1">
      <c r="A49" s="151"/>
      <c r="B49" s="153"/>
      <c r="C49" s="202"/>
      <c r="D49" s="54" t="s">
        <v>107</v>
      </c>
      <c r="E49" s="204"/>
      <c r="F49" s="137"/>
      <c r="G49" s="160"/>
    </row>
    <row r="50" spans="1:8" ht="131.25" customHeight="1">
      <c r="A50" s="199" t="s">
        <v>146</v>
      </c>
      <c r="B50" s="191" t="s">
        <v>145</v>
      </c>
      <c r="C50" s="201">
        <v>2240</v>
      </c>
      <c r="D50" s="49">
        <v>4840</v>
      </c>
      <c r="E50" s="156" t="s">
        <v>109</v>
      </c>
      <c r="F50" s="182" t="s">
        <v>11</v>
      </c>
      <c r="G50" s="168" t="s">
        <v>24</v>
      </c>
    </row>
    <row r="51" spans="1:8" ht="87.75" customHeight="1">
      <c r="A51" s="200"/>
      <c r="B51" s="153"/>
      <c r="C51" s="202"/>
      <c r="D51" s="30" t="s">
        <v>99</v>
      </c>
      <c r="E51" s="137"/>
      <c r="F51" s="158"/>
      <c r="G51" s="194"/>
    </row>
    <row r="52" spans="1:8" ht="47.25" customHeight="1">
      <c r="A52" s="199" t="s">
        <v>148</v>
      </c>
      <c r="B52" s="191" t="s">
        <v>147</v>
      </c>
      <c r="C52" s="201">
        <v>2240</v>
      </c>
      <c r="D52" s="49">
        <v>2400</v>
      </c>
      <c r="E52" s="156" t="s">
        <v>109</v>
      </c>
      <c r="F52" s="182" t="s">
        <v>11</v>
      </c>
      <c r="G52" s="168" t="s">
        <v>22</v>
      </c>
    </row>
    <row r="53" spans="1:8" ht="29.25" customHeight="1">
      <c r="A53" s="200"/>
      <c r="B53" s="153"/>
      <c r="C53" s="202"/>
      <c r="D53" s="30" t="s">
        <v>120</v>
      </c>
      <c r="E53" s="137"/>
      <c r="F53" s="158"/>
      <c r="G53" s="194"/>
    </row>
    <row r="54" spans="1:8" ht="68.25" customHeight="1">
      <c r="A54" s="199" t="s">
        <v>154</v>
      </c>
      <c r="B54" s="191" t="s">
        <v>149</v>
      </c>
      <c r="C54" s="201">
        <v>2240</v>
      </c>
      <c r="D54" s="49">
        <v>3220</v>
      </c>
      <c r="E54" s="156" t="s">
        <v>109</v>
      </c>
      <c r="F54" s="182" t="s">
        <v>11</v>
      </c>
      <c r="G54" s="168" t="s">
        <v>22</v>
      </c>
    </row>
    <row r="55" spans="1:8" ht="73.5" customHeight="1">
      <c r="A55" s="200"/>
      <c r="B55" s="153"/>
      <c r="C55" s="202"/>
      <c r="D55" s="30" t="s">
        <v>121</v>
      </c>
      <c r="E55" s="137"/>
      <c r="F55" s="158"/>
      <c r="G55" s="194"/>
    </row>
    <row r="56" spans="1:8" ht="67.5" customHeight="1">
      <c r="A56" s="199" t="s">
        <v>155</v>
      </c>
      <c r="B56" s="191" t="s">
        <v>149</v>
      </c>
      <c r="C56" s="201">
        <v>2240</v>
      </c>
      <c r="D56" s="73">
        <v>45500</v>
      </c>
      <c r="E56" s="156" t="s">
        <v>109</v>
      </c>
      <c r="F56" s="182" t="s">
        <v>11</v>
      </c>
      <c r="G56" s="168" t="s">
        <v>22</v>
      </c>
    </row>
    <row r="57" spans="1:8" ht="29.25" customHeight="1">
      <c r="A57" s="200"/>
      <c r="B57" s="153"/>
      <c r="C57" s="202"/>
      <c r="D57" s="30" t="s">
        <v>102</v>
      </c>
      <c r="E57" s="137"/>
      <c r="F57" s="158"/>
      <c r="G57" s="194"/>
    </row>
    <row r="58" spans="1:8" ht="74.25" customHeight="1">
      <c r="A58" s="199" t="s">
        <v>156</v>
      </c>
      <c r="B58" s="191" t="s">
        <v>150</v>
      </c>
      <c r="C58" s="201">
        <v>2240</v>
      </c>
      <c r="D58" s="70">
        <v>190000</v>
      </c>
      <c r="E58" s="156" t="s">
        <v>85</v>
      </c>
      <c r="F58" s="182" t="s">
        <v>11</v>
      </c>
      <c r="G58" s="206" t="s">
        <v>22</v>
      </c>
    </row>
    <row r="59" spans="1:8" ht="29.25" customHeight="1">
      <c r="A59" s="200"/>
      <c r="B59" s="153"/>
      <c r="C59" s="202"/>
      <c r="D59" s="61" t="s">
        <v>98</v>
      </c>
      <c r="E59" s="137"/>
      <c r="F59" s="158"/>
      <c r="G59" s="160"/>
      <c r="H59" s="56"/>
    </row>
    <row r="60" spans="1:8" ht="47.25" customHeight="1">
      <c r="A60" s="199" t="s">
        <v>157</v>
      </c>
      <c r="B60" s="188" t="s">
        <v>151</v>
      </c>
      <c r="C60" s="201">
        <v>2240</v>
      </c>
      <c r="D60" s="73">
        <v>50000</v>
      </c>
      <c r="E60" s="156" t="s">
        <v>109</v>
      </c>
      <c r="F60" s="182" t="s">
        <v>59</v>
      </c>
      <c r="G60" s="159" t="s">
        <v>22</v>
      </c>
      <c r="H60" s="56"/>
    </row>
    <row r="61" spans="1:8" ht="48" customHeight="1">
      <c r="A61" s="200"/>
      <c r="B61" s="153"/>
      <c r="C61" s="202"/>
      <c r="D61" s="66" t="s">
        <v>122</v>
      </c>
      <c r="E61" s="137"/>
      <c r="F61" s="158"/>
      <c r="G61" s="160"/>
      <c r="H61" s="56"/>
    </row>
    <row r="62" spans="1:8" ht="40.5" customHeight="1">
      <c r="A62" s="199" t="s">
        <v>172</v>
      </c>
      <c r="B62" s="188" t="s">
        <v>173</v>
      </c>
      <c r="C62" s="201">
        <v>2240</v>
      </c>
      <c r="D62" s="71">
        <v>200000</v>
      </c>
      <c r="E62" s="156" t="s">
        <v>85</v>
      </c>
      <c r="F62" s="182" t="s">
        <v>51</v>
      </c>
      <c r="G62" s="159" t="s">
        <v>22</v>
      </c>
      <c r="H62" s="56"/>
    </row>
    <row r="63" spans="1:8" ht="49.5" customHeight="1">
      <c r="A63" s="200"/>
      <c r="B63" s="153"/>
      <c r="C63" s="202"/>
      <c r="D63" s="66" t="s">
        <v>105</v>
      </c>
      <c r="E63" s="137"/>
      <c r="F63" s="158"/>
      <c r="G63" s="160"/>
      <c r="H63" s="56"/>
    </row>
    <row r="64" spans="1:8" ht="49.5" customHeight="1">
      <c r="A64" s="199" t="s">
        <v>158</v>
      </c>
      <c r="B64" s="215" t="s">
        <v>152</v>
      </c>
      <c r="C64" s="201">
        <v>2240</v>
      </c>
      <c r="D64" s="71">
        <v>84310</v>
      </c>
      <c r="E64" s="217" t="s">
        <v>85</v>
      </c>
      <c r="F64" s="182" t="s">
        <v>58</v>
      </c>
      <c r="G64" s="159" t="s">
        <v>24</v>
      </c>
      <c r="H64" s="56"/>
    </row>
    <row r="65" spans="1:12" ht="45" customHeight="1">
      <c r="A65" s="200"/>
      <c r="B65" s="216"/>
      <c r="C65" s="202"/>
      <c r="D65" s="66" t="s">
        <v>103</v>
      </c>
      <c r="E65" s="218"/>
      <c r="F65" s="158"/>
      <c r="G65" s="160"/>
      <c r="H65" s="56"/>
    </row>
    <row r="66" spans="1:12" ht="54.75" customHeight="1">
      <c r="A66" s="199" t="s">
        <v>174</v>
      </c>
      <c r="B66" s="215" t="s">
        <v>175</v>
      </c>
      <c r="C66" s="201">
        <v>2240</v>
      </c>
      <c r="D66" s="71">
        <v>105000</v>
      </c>
      <c r="E66" s="217" t="s">
        <v>85</v>
      </c>
      <c r="F66" s="182" t="s">
        <v>51</v>
      </c>
      <c r="G66" s="159" t="s">
        <v>22</v>
      </c>
      <c r="H66" s="56"/>
    </row>
    <row r="67" spans="1:12" ht="45" customHeight="1">
      <c r="A67" s="200"/>
      <c r="B67" s="216"/>
      <c r="C67" s="202"/>
      <c r="D67" s="66" t="s">
        <v>104</v>
      </c>
      <c r="E67" s="218"/>
      <c r="F67" s="158"/>
      <c r="G67" s="160"/>
      <c r="H67" s="56"/>
    </row>
    <row r="68" spans="1:12" ht="58.5" customHeight="1">
      <c r="A68" s="199" t="s">
        <v>160</v>
      </c>
      <c r="B68" s="215" t="s">
        <v>159</v>
      </c>
      <c r="C68" s="201">
        <v>2240</v>
      </c>
      <c r="D68" s="71">
        <v>10000</v>
      </c>
      <c r="E68" s="156" t="s">
        <v>109</v>
      </c>
      <c r="F68" s="182" t="s">
        <v>58</v>
      </c>
      <c r="G68" s="159" t="s">
        <v>24</v>
      </c>
      <c r="H68" s="56"/>
    </row>
    <row r="69" spans="1:12" ht="31.5" customHeight="1" thickBot="1">
      <c r="A69" s="219"/>
      <c r="B69" s="220"/>
      <c r="C69" s="210"/>
      <c r="D69" s="67" t="s">
        <v>106</v>
      </c>
      <c r="E69" s="156"/>
      <c r="F69" s="157"/>
      <c r="G69" s="159"/>
      <c r="H69" s="56"/>
    </row>
    <row r="70" spans="1:12" ht="27" customHeight="1" thickBot="1">
      <c r="A70" s="118" t="s">
        <v>9</v>
      </c>
      <c r="B70" s="77"/>
      <c r="C70" s="78"/>
      <c r="D70" s="89">
        <f>D68+D66+D64+D62+D60+D58+D56+D54+D52+D50+D48+D46+D44+D42+D40+D38+D36+D34+D32+D30</f>
        <v>1322751.45</v>
      </c>
      <c r="E70" s="78"/>
      <c r="F70" s="78"/>
      <c r="G70" s="90"/>
      <c r="I70" s="56"/>
      <c r="K70" s="56"/>
    </row>
    <row r="71" spans="1:12" ht="27" hidden="1" customHeight="1">
      <c r="A71" s="44" t="s">
        <v>43</v>
      </c>
      <c r="B71" s="115" t="s">
        <v>44</v>
      </c>
      <c r="C71" s="97">
        <v>2282</v>
      </c>
      <c r="D71" s="116">
        <v>0</v>
      </c>
      <c r="E71" s="217" t="s">
        <v>74</v>
      </c>
      <c r="F71" s="157" t="s">
        <v>59</v>
      </c>
      <c r="G71" s="231" t="s">
        <v>24</v>
      </c>
      <c r="H71" s="38"/>
      <c r="I71" s="35"/>
      <c r="K71" s="52"/>
      <c r="L71" s="47"/>
    </row>
    <row r="72" spans="1:12" ht="61.5" hidden="1" customHeight="1">
      <c r="A72" s="44"/>
      <c r="B72" s="45"/>
      <c r="C72" s="96"/>
      <c r="D72" s="8" t="s">
        <v>45</v>
      </c>
      <c r="E72" s="218"/>
      <c r="F72" s="158"/>
      <c r="G72" s="232"/>
      <c r="H72" s="38"/>
      <c r="I72" s="35"/>
      <c r="K72" s="52"/>
      <c r="L72" s="72"/>
    </row>
    <row r="73" spans="1:12" ht="39.75" hidden="1" customHeight="1">
      <c r="A73" s="58" t="s">
        <v>75</v>
      </c>
      <c r="B73" s="4"/>
      <c r="C73" s="3"/>
      <c r="D73" s="88">
        <f>D71</f>
        <v>0</v>
      </c>
      <c r="E73" s="3"/>
      <c r="F73" s="3"/>
      <c r="G73" s="3"/>
      <c r="H73" s="59"/>
      <c r="I73" s="35"/>
      <c r="K73" s="60"/>
      <c r="L73" s="47"/>
    </row>
    <row r="74" spans="1:12" ht="62.25" hidden="1" customHeight="1">
      <c r="A74" s="233" t="s">
        <v>46</v>
      </c>
      <c r="B74" s="235" t="s">
        <v>13</v>
      </c>
      <c r="C74" s="166">
        <v>3110</v>
      </c>
      <c r="D74" s="22">
        <f>6453000-6453000</f>
        <v>0</v>
      </c>
      <c r="E74" s="136" t="s">
        <v>53</v>
      </c>
      <c r="F74" s="136" t="s">
        <v>59</v>
      </c>
      <c r="G74" s="239" t="s">
        <v>63</v>
      </c>
      <c r="H74" s="38"/>
      <c r="I74" s="35"/>
      <c r="K74" s="52"/>
      <c r="L74" s="47"/>
    </row>
    <row r="75" spans="1:12" ht="111.75" hidden="1" customHeight="1">
      <c r="A75" s="234"/>
      <c r="B75" s="236"/>
      <c r="C75" s="175"/>
      <c r="D75" s="31" t="s">
        <v>61</v>
      </c>
      <c r="E75" s="156"/>
      <c r="F75" s="156"/>
      <c r="G75" s="240"/>
      <c r="H75" s="38"/>
      <c r="I75" s="35"/>
    </row>
    <row r="76" spans="1:12" ht="28.5" hidden="1" customHeight="1">
      <c r="A76" s="21" t="s">
        <v>47</v>
      </c>
      <c r="B76" s="236"/>
      <c r="C76" s="175"/>
      <c r="D76" s="22">
        <f>3988108.95-3988108.95</f>
        <v>0</v>
      </c>
      <c r="E76" s="156"/>
      <c r="F76" s="156"/>
      <c r="G76" s="239" t="s">
        <v>24</v>
      </c>
      <c r="H76" s="38"/>
      <c r="I76" s="35"/>
    </row>
    <row r="77" spans="1:12" ht="15.75" hidden="1" customHeight="1">
      <c r="A77" s="23"/>
      <c r="B77" s="236"/>
      <c r="C77" s="175"/>
      <c r="D77" s="31" t="s">
        <v>61</v>
      </c>
      <c r="E77" s="156"/>
      <c r="F77" s="156"/>
      <c r="G77" s="240"/>
    </row>
    <row r="78" spans="1:12" ht="31.5" hidden="1" customHeight="1">
      <c r="A78" s="21" t="s">
        <v>67</v>
      </c>
      <c r="B78" s="236"/>
      <c r="C78" s="175"/>
      <c r="D78" s="22">
        <v>0</v>
      </c>
      <c r="E78" s="156"/>
      <c r="F78" s="156"/>
      <c r="G78" s="240"/>
    </row>
    <row r="79" spans="1:12" ht="35.25" hidden="1" customHeight="1">
      <c r="A79" s="53"/>
      <c r="B79" s="236"/>
      <c r="C79" s="175"/>
      <c r="D79" s="31" t="s">
        <v>68</v>
      </c>
      <c r="E79" s="156"/>
      <c r="F79" s="156"/>
      <c r="G79" s="240"/>
    </row>
    <row r="80" spans="1:12" ht="30" hidden="1" customHeight="1">
      <c r="A80" s="24" t="s">
        <v>48</v>
      </c>
      <c r="B80" s="236"/>
      <c r="C80" s="175"/>
      <c r="D80" s="22">
        <f>4434672-4434672</f>
        <v>0</v>
      </c>
      <c r="E80" s="156"/>
      <c r="F80" s="156"/>
      <c r="G80" s="240"/>
    </row>
    <row r="81" spans="1:8" ht="25.5" hidden="1" customHeight="1">
      <c r="A81" s="25"/>
      <c r="B81" s="236"/>
      <c r="C81" s="175"/>
      <c r="D81" s="31" t="s">
        <v>61</v>
      </c>
      <c r="E81" s="156"/>
      <c r="F81" s="156"/>
      <c r="G81" s="240"/>
    </row>
    <row r="82" spans="1:8" ht="36.75" hidden="1" customHeight="1">
      <c r="A82" s="21" t="s">
        <v>72</v>
      </c>
      <c r="B82" s="236"/>
      <c r="C82" s="175"/>
      <c r="D82" s="22">
        <v>0</v>
      </c>
      <c r="E82" s="156"/>
      <c r="F82" s="156"/>
      <c r="G82" s="240"/>
    </row>
    <row r="83" spans="1:8" ht="36.75" hidden="1" customHeight="1">
      <c r="A83" s="26"/>
      <c r="B83" s="236"/>
      <c r="C83" s="175"/>
      <c r="D83" s="55" t="s">
        <v>69</v>
      </c>
      <c r="E83" s="156"/>
      <c r="F83" s="156"/>
      <c r="G83" s="240"/>
    </row>
    <row r="84" spans="1:8" ht="26.25" hidden="1" customHeight="1">
      <c r="A84" s="24" t="s">
        <v>49</v>
      </c>
      <c r="B84" s="236"/>
      <c r="C84" s="175"/>
      <c r="D84" s="22">
        <f>13601246.4-13601246.4</f>
        <v>0</v>
      </c>
      <c r="E84" s="156"/>
      <c r="F84" s="156"/>
      <c r="G84" s="240"/>
    </row>
    <row r="85" spans="1:8" ht="33.75" hidden="1" customHeight="1">
      <c r="A85" s="25"/>
      <c r="B85" s="236"/>
      <c r="C85" s="175"/>
      <c r="D85" s="31" t="s">
        <v>61</v>
      </c>
      <c r="E85" s="156"/>
      <c r="F85" s="156"/>
      <c r="G85" s="240"/>
    </row>
    <row r="86" spans="1:8" ht="33.75" hidden="1" customHeight="1">
      <c r="A86" s="21" t="s">
        <v>73</v>
      </c>
      <c r="B86" s="236"/>
      <c r="C86" s="175"/>
      <c r="D86" s="22">
        <v>0</v>
      </c>
      <c r="E86" s="156"/>
      <c r="F86" s="156"/>
      <c r="G86" s="240"/>
    </row>
    <row r="87" spans="1:8" ht="33.75" hidden="1" customHeight="1">
      <c r="A87" s="25"/>
      <c r="B87" s="236"/>
      <c r="C87" s="175"/>
      <c r="D87" s="55" t="s">
        <v>70</v>
      </c>
      <c r="E87" s="156"/>
      <c r="F87" s="156"/>
      <c r="G87" s="241"/>
    </row>
    <row r="88" spans="1:8" ht="48" hidden="1" customHeight="1">
      <c r="A88" s="24" t="s">
        <v>50</v>
      </c>
      <c r="B88" s="236"/>
      <c r="C88" s="175"/>
      <c r="D88" s="22">
        <f>4019652-4019652</f>
        <v>0</v>
      </c>
      <c r="E88" s="156"/>
      <c r="F88" s="156"/>
      <c r="G88" s="239" t="s">
        <v>63</v>
      </c>
    </row>
    <row r="89" spans="1:8" ht="101.25" hidden="1" customHeight="1">
      <c r="A89" s="25"/>
      <c r="B89" s="237"/>
      <c r="C89" s="238"/>
      <c r="D89" s="31" t="s">
        <v>61</v>
      </c>
      <c r="E89" s="137"/>
      <c r="F89" s="137"/>
      <c r="G89" s="240"/>
    </row>
    <row r="90" spans="1:8" ht="43.5" hidden="1" customHeight="1">
      <c r="A90" s="26" t="s">
        <v>83</v>
      </c>
      <c r="B90" s="229" t="s">
        <v>84</v>
      </c>
      <c r="C90" s="32">
        <v>3110</v>
      </c>
      <c r="D90" s="22">
        <v>0</v>
      </c>
      <c r="E90" s="92" t="s">
        <v>8</v>
      </c>
      <c r="F90" s="223" t="s">
        <v>51</v>
      </c>
      <c r="G90" s="225" t="s">
        <v>22</v>
      </c>
      <c r="H90" s="7">
        <f>D74+D76+D80+D84+D88</f>
        <v>0</v>
      </c>
    </row>
    <row r="91" spans="1:8" ht="61.5" hidden="1" customHeight="1">
      <c r="A91" s="25"/>
      <c r="B91" s="230"/>
      <c r="C91" s="32"/>
      <c r="D91" s="30" t="s">
        <v>38</v>
      </c>
      <c r="E91" s="92" t="s">
        <v>54</v>
      </c>
      <c r="F91" s="224"/>
      <c r="G91" s="226"/>
    </row>
    <row r="92" spans="1:8" ht="75.75" hidden="1" customHeight="1">
      <c r="A92" s="21" t="s">
        <v>16</v>
      </c>
      <c r="B92" s="229" t="s">
        <v>15</v>
      </c>
      <c r="C92" s="221">
        <v>3110</v>
      </c>
      <c r="D92" s="22">
        <f>6750000-6750000</f>
        <v>0</v>
      </c>
      <c r="E92" s="223" t="s">
        <v>55</v>
      </c>
      <c r="F92" s="223" t="s">
        <v>51</v>
      </c>
      <c r="G92" s="225" t="s">
        <v>64</v>
      </c>
    </row>
    <row r="93" spans="1:8" ht="97.5" hidden="1" customHeight="1">
      <c r="A93" s="28"/>
      <c r="B93" s="230"/>
      <c r="C93" s="222"/>
      <c r="D93" s="30" t="s">
        <v>61</v>
      </c>
      <c r="E93" s="224"/>
      <c r="F93" s="224"/>
      <c r="G93" s="226"/>
    </row>
    <row r="94" spans="1:8" ht="78.75" hidden="1" customHeight="1">
      <c r="A94" s="26" t="s">
        <v>17</v>
      </c>
      <c r="B94" s="229" t="s">
        <v>18</v>
      </c>
      <c r="C94" s="32">
        <v>3110</v>
      </c>
      <c r="D94" s="22">
        <f>3960000-3960000</f>
        <v>0</v>
      </c>
      <c r="E94" s="95" t="s">
        <v>8</v>
      </c>
      <c r="F94" s="95" t="s">
        <v>12</v>
      </c>
      <c r="G94" s="225" t="s">
        <v>64</v>
      </c>
    </row>
    <row r="95" spans="1:8" ht="93.75" hidden="1" customHeight="1">
      <c r="A95" s="25"/>
      <c r="B95" s="230"/>
      <c r="C95" s="32"/>
      <c r="D95" s="30" t="s">
        <v>62</v>
      </c>
      <c r="E95" s="94" t="s">
        <v>54</v>
      </c>
      <c r="F95" s="94"/>
      <c r="G95" s="226"/>
    </row>
    <row r="96" spans="1:8" ht="27" hidden="1" customHeight="1">
      <c r="A96" s="26" t="s">
        <v>20</v>
      </c>
      <c r="B96" s="229" t="s">
        <v>19</v>
      </c>
      <c r="C96" s="100">
        <v>3110</v>
      </c>
      <c r="D96" s="74">
        <f>6128320.65+2659727.35-8788048</f>
        <v>0</v>
      </c>
      <c r="E96" s="95" t="s">
        <v>8</v>
      </c>
      <c r="F96" s="95" t="s">
        <v>51</v>
      </c>
      <c r="G96" s="225" t="s">
        <v>24</v>
      </c>
    </row>
    <row r="97" spans="1:12" ht="60" hidden="1" customHeight="1">
      <c r="A97" s="25"/>
      <c r="B97" s="230"/>
      <c r="C97" s="101"/>
      <c r="D97" s="30" t="s">
        <v>95</v>
      </c>
      <c r="E97" s="95" t="s">
        <v>54</v>
      </c>
      <c r="F97" s="95"/>
      <c r="G97" s="226"/>
    </row>
    <row r="98" spans="1:12" ht="34.5" hidden="1" customHeight="1">
      <c r="A98" s="26" t="s">
        <v>14</v>
      </c>
      <c r="B98" s="229" t="s">
        <v>21</v>
      </c>
      <c r="C98" s="32">
        <v>3110</v>
      </c>
      <c r="D98" s="48">
        <v>0</v>
      </c>
      <c r="E98" s="93" t="s">
        <v>85</v>
      </c>
      <c r="F98" s="93" t="s">
        <v>12</v>
      </c>
      <c r="G98" s="225" t="s">
        <v>24</v>
      </c>
      <c r="H98" s="56"/>
    </row>
    <row r="99" spans="1:12" ht="43.5" hidden="1" customHeight="1">
      <c r="A99" s="25"/>
      <c r="B99" s="230"/>
      <c r="C99" s="101"/>
      <c r="D99" s="30" t="s">
        <v>94</v>
      </c>
      <c r="E99" s="94"/>
      <c r="F99" s="94"/>
      <c r="G99" s="226"/>
      <c r="J99" s="56"/>
    </row>
    <row r="100" spans="1:12" ht="33.75" hidden="1" customHeight="1">
      <c r="A100" s="26" t="s">
        <v>79</v>
      </c>
      <c r="B100" s="229" t="s">
        <v>77</v>
      </c>
      <c r="C100" s="32">
        <v>3110</v>
      </c>
      <c r="D100" s="46">
        <v>0</v>
      </c>
      <c r="E100" s="95" t="s">
        <v>8</v>
      </c>
      <c r="F100" s="95" t="s">
        <v>52</v>
      </c>
      <c r="G100" s="103" t="s">
        <v>76</v>
      </c>
      <c r="H100" s="56"/>
    </row>
    <row r="101" spans="1:12" ht="43.5" hidden="1" customHeight="1">
      <c r="A101" s="26"/>
      <c r="B101" s="230"/>
      <c r="C101" s="32"/>
      <c r="D101" s="30" t="s">
        <v>78</v>
      </c>
      <c r="E101" s="95"/>
      <c r="F101" s="95"/>
      <c r="G101" s="103"/>
      <c r="H101" s="56"/>
    </row>
    <row r="102" spans="1:12" ht="26.25" hidden="1" customHeight="1">
      <c r="A102" s="227" t="s">
        <v>60</v>
      </c>
      <c r="B102" s="229" t="s">
        <v>57</v>
      </c>
      <c r="C102" s="32">
        <v>3110</v>
      </c>
      <c r="D102" s="48">
        <v>0</v>
      </c>
      <c r="E102" s="93" t="s">
        <v>8</v>
      </c>
      <c r="F102" s="93" t="s">
        <v>11</v>
      </c>
      <c r="G102" s="225" t="s">
        <v>22</v>
      </c>
      <c r="H102" s="56"/>
    </row>
    <row r="103" spans="1:12" ht="39" hidden="1" customHeight="1">
      <c r="A103" s="228"/>
      <c r="B103" s="230"/>
      <c r="C103" s="101"/>
      <c r="D103" s="30" t="s">
        <v>80</v>
      </c>
      <c r="E103" s="94"/>
      <c r="F103" s="94"/>
      <c r="G103" s="226"/>
    </row>
    <row r="104" spans="1:12" ht="26.25" hidden="1" customHeight="1">
      <c r="A104" s="250" t="s">
        <v>82</v>
      </c>
      <c r="B104" s="62" t="s">
        <v>81</v>
      </c>
      <c r="C104" s="252">
        <v>3110</v>
      </c>
      <c r="D104" s="63">
        <v>0</v>
      </c>
      <c r="E104" s="252" t="s">
        <v>85</v>
      </c>
      <c r="F104" s="98" t="s">
        <v>92</v>
      </c>
      <c r="G104" s="98" t="s">
        <v>22</v>
      </c>
    </row>
    <row r="105" spans="1:12" ht="44.25" hidden="1" customHeight="1">
      <c r="A105" s="251"/>
      <c r="B105" s="99"/>
      <c r="C105" s="253"/>
      <c r="D105" s="68" t="s">
        <v>93</v>
      </c>
      <c r="E105" s="253"/>
      <c r="F105" s="69"/>
      <c r="G105" s="64"/>
    </row>
    <row r="106" spans="1:12" ht="85.5" hidden="1" customHeight="1">
      <c r="A106" s="5" t="s">
        <v>27</v>
      </c>
      <c r="B106" s="9" t="s">
        <v>39</v>
      </c>
      <c r="C106" s="244">
        <v>3122</v>
      </c>
      <c r="D106" s="40">
        <f>1300000-1300000</f>
        <v>0</v>
      </c>
      <c r="E106" s="182" t="s">
        <v>35</v>
      </c>
      <c r="F106" s="166" t="s">
        <v>11</v>
      </c>
      <c r="G106" s="136" t="s">
        <v>63</v>
      </c>
      <c r="H106" s="38"/>
      <c r="I106" s="35"/>
      <c r="J106" s="7"/>
      <c r="K106" s="65"/>
      <c r="L106" s="51"/>
    </row>
    <row r="107" spans="1:12" ht="95.25" hidden="1" customHeight="1">
      <c r="A107" s="6"/>
      <c r="B107" s="20"/>
      <c r="C107" s="245"/>
      <c r="D107" s="37" t="s">
        <v>65</v>
      </c>
      <c r="E107" s="158"/>
      <c r="F107" s="238"/>
      <c r="G107" s="137"/>
      <c r="J107" s="57"/>
      <c r="K107" s="7"/>
    </row>
    <row r="108" spans="1:12" ht="88.5" hidden="1" customHeight="1">
      <c r="A108" s="11" t="s">
        <v>26</v>
      </c>
      <c r="B108" s="9" t="s">
        <v>41</v>
      </c>
      <c r="C108" s="27">
        <v>3122</v>
      </c>
      <c r="D108" s="40">
        <f>20650000-20650000</f>
        <v>0</v>
      </c>
      <c r="E108" s="182" t="s">
        <v>8</v>
      </c>
      <c r="F108" s="102" t="s">
        <v>11</v>
      </c>
      <c r="G108" s="182" t="s">
        <v>63</v>
      </c>
    </row>
    <row r="109" spans="1:12" ht="82.5" hidden="1" customHeight="1">
      <c r="A109" s="36"/>
      <c r="B109" s="12"/>
      <c r="C109" s="27"/>
      <c r="D109" s="1" t="s">
        <v>65</v>
      </c>
      <c r="E109" s="158"/>
      <c r="F109" s="102"/>
      <c r="G109" s="158"/>
    </row>
    <row r="110" spans="1:12" ht="65.25" hidden="1" customHeight="1">
      <c r="A110" s="5" t="s">
        <v>28</v>
      </c>
      <c r="B110" s="9" t="s">
        <v>36</v>
      </c>
      <c r="C110" s="242">
        <v>3122</v>
      </c>
      <c r="D110" s="40">
        <f>2590000-150000-2440000</f>
        <v>0</v>
      </c>
      <c r="E110" s="182" t="s">
        <v>8</v>
      </c>
      <c r="F110" s="182" t="s">
        <v>11</v>
      </c>
      <c r="G110" s="182" t="s">
        <v>87</v>
      </c>
    </row>
    <row r="111" spans="1:12" ht="27.75" hidden="1" customHeight="1">
      <c r="A111" s="6"/>
      <c r="B111" s="19"/>
      <c r="C111" s="243"/>
      <c r="D111" s="37" t="s">
        <v>86</v>
      </c>
      <c r="E111" s="158"/>
      <c r="F111" s="158"/>
      <c r="G111" s="158"/>
      <c r="K111" s="57"/>
      <c r="L111" s="7"/>
    </row>
    <row r="112" spans="1:12" ht="93.75" hidden="1" customHeight="1">
      <c r="A112" s="21" t="s">
        <v>29</v>
      </c>
      <c r="B112" s="9" t="s">
        <v>37</v>
      </c>
      <c r="C112" s="242">
        <v>3122</v>
      </c>
      <c r="D112" s="40">
        <f>850000-850000</f>
        <v>0</v>
      </c>
      <c r="E112" s="182" t="s">
        <v>35</v>
      </c>
      <c r="F112" s="182" t="s">
        <v>11</v>
      </c>
      <c r="G112" s="182" t="s">
        <v>66</v>
      </c>
    </row>
    <row r="113" spans="1:7" ht="81" hidden="1" customHeight="1">
      <c r="A113" s="28"/>
      <c r="B113" s="10"/>
      <c r="C113" s="243"/>
      <c r="D113" s="37" t="s">
        <v>65</v>
      </c>
      <c r="E113" s="158"/>
      <c r="F113" s="158"/>
      <c r="G113" s="158"/>
    </row>
    <row r="114" spans="1:7" ht="63.75" hidden="1">
      <c r="A114" s="21" t="s">
        <v>31</v>
      </c>
      <c r="B114" s="9" t="s">
        <v>56</v>
      </c>
      <c r="C114" s="242">
        <v>3122</v>
      </c>
      <c r="D114" s="40">
        <f>27000-27000</f>
        <v>0</v>
      </c>
      <c r="E114" s="182" t="s">
        <v>40</v>
      </c>
      <c r="F114" s="182" t="s">
        <v>11</v>
      </c>
      <c r="G114" s="182" t="s">
        <v>89</v>
      </c>
    </row>
    <row r="115" spans="1:7" ht="27" hidden="1" customHeight="1">
      <c r="A115" s="28"/>
      <c r="B115" s="19"/>
      <c r="C115" s="243"/>
      <c r="D115" s="37" t="s">
        <v>88</v>
      </c>
      <c r="E115" s="158"/>
      <c r="F115" s="158"/>
      <c r="G115" s="158"/>
    </row>
    <row r="116" spans="1:7" ht="75" hidden="1" customHeight="1">
      <c r="A116" s="21" t="s">
        <v>30</v>
      </c>
      <c r="B116" s="9" t="s">
        <v>32</v>
      </c>
      <c r="C116" s="242">
        <v>3122</v>
      </c>
      <c r="D116" s="40">
        <f>67500-67500</f>
        <v>0</v>
      </c>
      <c r="E116" s="182" t="s">
        <v>40</v>
      </c>
      <c r="F116" s="182" t="s">
        <v>11</v>
      </c>
      <c r="G116" s="182" t="s">
        <v>89</v>
      </c>
    </row>
    <row r="117" spans="1:7" ht="26.25" hidden="1" customHeight="1">
      <c r="A117" s="39"/>
      <c r="B117" s="19"/>
      <c r="C117" s="243"/>
      <c r="D117" s="37" t="s">
        <v>90</v>
      </c>
      <c r="E117" s="158"/>
      <c r="F117" s="158"/>
      <c r="G117" s="158"/>
    </row>
    <row r="118" spans="1:7" ht="55.5" hidden="1" customHeight="1">
      <c r="A118" s="21" t="s">
        <v>33</v>
      </c>
      <c r="B118" s="9" t="s">
        <v>34</v>
      </c>
      <c r="C118" s="242">
        <v>3122</v>
      </c>
      <c r="D118" s="40">
        <f>15500-15500</f>
        <v>0</v>
      </c>
      <c r="E118" s="182" t="s">
        <v>71</v>
      </c>
      <c r="F118" s="182" t="s">
        <v>58</v>
      </c>
      <c r="G118" s="182" t="s">
        <v>89</v>
      </c>
    </row>
    <row r="119" spans="1:7" ht="30.75" hidden="1" customHeight="1">
      <c r="A119" s="39"/>
      <c r="B119" s="19"/>
      <c r="C119" s="243"/>
      <c r="D119" s="37" t="s">
        <v>91</v>
      </c>
      <c r="E119" s="158"/>
      <c r="F119" s="158"/>
      <c r="G119" s="158"/>
    </row>
    <row r="120" spans="1:7" ht="35.25" hidden="1" customHeight="1">
      <c r="A120" s="2" t="s">
        <v>23</v>
      </c>
      <c r="B120" s="18"/>
      <c r="C120" s="17"/>
      <c r="D120" s="16">
        <f>D106+D108+D110+D112+D114+D116+D118</f>
        <v>0</v>
      </c>
      <c r="E120" s="17"/>
      <c r="F120" s="17"/>
      <c r="G120" s="17"/>
    </row>
    <row r="122" spans="1:7">
      <c r="D122" s="52"/>
    </row>
    <row r="125" spans="1:7">
      <c r="D125" s="7"/>
    </row>
  </sheetData>
  <mergeCells count="237">
    <mergeCell ref="A44:A45"/>
    <mergeCell ref="B44:B45"/>
    <mergeCell ref="C44:C45"/>
    <mergeCell ref="E44:E45"/>
    <mergeCell ref="F44:F45"/>
    <mergeCell ref="G44:G45"/>
    <mergeCell ref="A42:A43"/>
    <mergeCell ref="B42:B43"/>
    <mergeCell ref="C42:C43"/>
    <mergeCell ref="E42:E43"/>
    <mergeCell ref="F42:F43"/>
    <mergeCell ref="G42:G43"/>
    <mergeCell ref="A38:A39"/>
    <mergeCell ref="B38:B39"/>
    <mergeCell ref="C38:C39"/>
    <mergeCell ref="E38:E39"/>
    <mergeCell ref="F38:F39"/>
    <mergeCell ref="G38:G39"/>
    <mergeCell ref="C110:C111"/>
    <mergeCell ref="E110:E111"/>
    <mergeCell ref="F110:F111"/>
    <mergeCell ref="G110:G111"/>
    <mergeCell ref="A104:A105"/>
    <mergeCell ref="C104:C105"/>
    <mergeCell ref="E104:E105"/>
    <mergeCell ref="B94:B95"/>
    <mergeCell ref="G94:G95"/>
    <mergeCell ref="B96:B97"/>
    <mergeCell ref="G96:G97"/>
    <mergeCell ref="B98:B99"/>
    <mergeCell ref="G98:G99"/>
    <mergeCell ref="B100:B101"/>
    <mergeCell ref="B90:B91"/>
    <mergeCell ref="F90:F91"/>
    <mergeCell ref="G90:G91"/>
    <mergeCell ref="B92:B93"/>
    <mergeCell ref="C112:C113"/>
    <mergeCell ref="E112:E113"/>
    <mergeCell ref="F112:F113"/>
    <mergeCell ref="G112:G113"/>
    <mergeCell ref="C106:C107"/>
    <mergeCell ref="E106:E107"/>
    <mergeCell ref="F106:F107"/>
    <mergeCell ref="G106:G107"/>
    <mergeCell ref="E108:E109"/>
    <mergeCell ref="G108:G109"/>
    <mergeCell ref="C114:C115"/>
    <mergeCell ref="E114:E115"/>
    <mergeCell ref="F114:F115"/>
    <mergeCell ref="G114:G115"/>
    <mergeCell ref="C116:C117"/>
    <mergeCell ref="E116:E117"/>
    <mergeCell ref="F116:F117"/>
    <mergeCell ref="G116:G117"/>
    <mergeCell ref="C118:C119"/>
    <mergeCell ref="E118:E119"/>
    <mergeCell ref="F118:F119"/>
    <mergeCell ref="G118:G119"/>
    <mergeCell ref="C92:C93"/>
    <mergeCell ref="E92:E93"/>
    <mergeCell ref="F92:F93"/>
    <mergeCell ref="G92:G93"/>
    <mergeCell ref="A102:A103"/>
    <mergeCell ref="B102:B103"/>
    <mergeCell ref="G102:G103"/>
    <mergeCell ref="E71:E72"/>
    <mergeCell ref="F71:F72"/>
    <mergeCell ref="G71:G72"/>
    <mergeCell ref="A74:A75"/>
    <mergeCell ref="B74:B89"/>
    <mergeCell ref="C74:C89"/>
    <mergeCell ref="E74:E89"/>
    <mergeCell ref="F74:F89"/>
    <mergeCell ref="G74:G75"/>
    <mergeCell ref="G76:G87"/>
    <mergeCell ref="G88:G89"/>
    <mergeCell ref="A68:A69"/>
    <mergeCell ref="B68:B69"/>
    <mergeCell ref="C68:C69"/>
    <mergeCell ref="E68:E69"/>
    <mergeCell ref="F68:F69"/>
    <mergeCell ref="G68:G69"/>
    <mergeCell ref="A66:A67"/>
    <mergeCell ref="B66:B67"/>
    <mergeCell ref="C66:C67"/>
    <mergeCell ref="E66:E67"/>
    <mergeCell ref="F66:F67"/>
    <mergeCell ref="G66:G67"/>
    <mergeCell ref="A64:A65"/>
    <mergeCell ref="B64:B65"/>
    <mergeCell ref="C64:C65"/>
    <mergeCell ref="E64:E65"/>
    <mergeCell ref="F64:F65"/>
    <mergeCell ref="G64:G65"/>
    <mergeCell ref="A62:A63"/>
    <mergeCell ref="B62:B63"/>
    <mergeCell ref="C62:C63"/>
    <mergeCell ref="E62:E63"/>
    <mergeCell ref="F62:F63"/>
    <mergeCell ref="G62:G63"/>
    <mergeCell ref="A60:A61"/>
    <mergeCell ref="B60:B61"/>
    <mergeCell ref="C60:C61"/>
    <mergeCell ref="E60:E61"/>
    <mergeCell ref="F60:F61"/>
    <mergeCell ref="G60:G61"/>
    <mergeCell ref="A58:A59"/>
    <mergeCell ref="B58:B59"/>
    <mergeCell ref="C58:C59"/>
    <mergeCell ref="E58:E59"/>
    <mergeCell ref="F58:F59"/>
    <mergeCell ref="G58:G59"/>
    <mergeCell ref="A56:A57"/>
    <mergeCell ref="B56:B57"/>
    <mergeCell ref="C56:C57"/>
    <mergeCell ref="E56:E57"/>
    <mergeCell ref="F56:F57"/>
    <mergeCell ref="G56:G57"/>
    <mergeCell ref="A54:A55"/>
    <mergeCell ref="B54:B55"/>
    <mergeCell ref="C54:C55"/>
    <mergeCell ref="E54:E55"/>
    <mergeCell ref="F54:F55"/>
    <mergeCell ref="G54:G55"/>
    <mergeCell ref="A52:A53"/>
    <mergeCell ref="B52:B53"/>
    <mergeCell ref="C52:C53"/>
    <mergeCell ref="E52:E53"/>
    <mergeCell ref="F52:F53"/>
    <mergeCell ref="G52:G53"/>
    <mergeCell ref="A50:A51"/>
    <mergeCell ref="B50:B51"/>
    <mergeCell ref="C50:C51"/>
    <mergeCell ref="E50:E51"/>
    <mergeCell ref="F50:F51"/>
    <mergeCell ref="G50:G51"/>
    <mergeCell ref="A48:A49"/>
    <mergeCell ref="B48:B49"/>
    <mergeCell ref="C48:C49"/>
    <mergeCell ref="E48:E49"/>
    <mergeCell ref="F48:F49"/>
    <mergeCell ref="G48:G49"/>
    <mergeCell ref="A46:A47"/>
    <mergeCell ref="B46:B47"/>
    <mergeCell ref="C46:C47"/>
    <mergeCell ref="E46:E47"/>
    <mergeCell ref="F46:F47"/>
    <mergeCell ref="G46:G47"/>
    <mergeCell ref="B32:B33"/>
    <mergeCell ref="C32:C33"/>
    <mergeCell ref="E32:E33"/>
    <mergeCell ref="F32:F33"/>
    <mergeCell ref="G32:G33"/>
    <mergeCell ref="G36:G37"/>
    <mergeCell ref="A40:A41"/>
    <mergeCell ref="B40:B41"/>
    <mergeCell ref="C40:C41"/>
    <mergeCell ref="E40:E41"/>
    <mergeCell ref="F40:F41"/>
    <mergeCell ref="G40:G41"/>
    <mergeCell ref="B34:B35"/>
    <mergeCell ref="C34:C35"/>
    <mergeCell ref="E34:E35"/>
    <mergeCell ref="F34:F35"/>
    <mergeCell ref="G34:G35"/>
    <mergeCell ref="A36:A37"/>
    <mergeCell ref="B36:B37"/>
    <mergeCell ref="C36:C37"/>
    <mergeCell ref="E36:E37"/>
    <mergeCell ref="F36:F37"/>
    <mergeCell ref="A32:A33"/>
    <mergeCell ref="A34:A35"/>
    <mergeCell ref="A27:A28"/>
    <mergeCell ref="B27:B28"/>
    <mergeCell ref="C27:C28"/>
    <mergeCell ref="E27:E28"/>
    <mergeCell ref="F27:F28"/>
    <mergeCell ref="G27:G28"/>
    <mergeCell ref="B30:B31"/>
    <mergeCell ref="C30:C31"/>
    <mergeCell ref="E30:E31"/>
    <mergeCell ref="F30:F31"/>
    <mergeCell ref="G30:G31"/>
    <mergeCell ref="A30:A31"/>
    <mergeCell ref="H23:H24"/>
    <mergeCell ref="I23:I24"/>
    <mergeCell ref="J23:J24"/>
    <mergeCell ref="K23:K24"/>
    <mergeCell ref="L23:L24"/>
    <mergeCell ref="A25:A26"/>
    <mergeCell ref="B25:B26"/>
    <mergeCell ref="C25:C26"/>
    <mergeCell ref="E25:E26"/>
    <mergeCell ref="F25:F26"/>
    <mergeCell ref="A23:A24"/>
    <mergeCell ref="B23:B24"/>
    <mergeCell ref="C23:C24"/>
    <mergeCell ref="E23:E24"/>
    <mergeCell ref="F23:F24"/>
    <mergeCell ref="G23:G24"/>
    <mergeCell ref="G25:G26"/>
    <mergeCell ref="H25:L25"/>
    <mergeCell ref="H26:L26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3:A14"/>
    <mergeCell ref="C13:C14"/>
    <mergeCell ref="E13:E14"/>
    <mergeCell ref="A11:A12"/>
    <mergeCell ref="C11:C12"/>
    <mergeCell ref="E11:E12"/>
    <mergeCell ref="F11:F12"/>
    <mergeCell ref="G11:G12"/>
    <mergeCell ref="A1:G1"/>
    <mergeCell ref="A2:F2"/>
    <mergeCell ref="A3:G3"/>
    <mergeCell ref="B4:E4"/>
    <mergeCell ref="A5:G5"/>
    <mergeCell ref="A9:A10"/>
    <mergeCell ref="B9:B14"/>
    <mergeCell ref="C9:C10"/>
    <mergeCell ref="E9:E10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2021-02-17T12:18:24Z</cp:lastPrinted>
  <dcterms:created xsi:type="dcterms:W3CDTF">2016-01-19T07:58:56Z</dcterms:created>
  <dcterms:modified xsi:type="dcterms:W3CDTF">2021-02-17T12:54:06Z</dcterms:modified>
</cp:coreProperties>
</file>