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Лист1!$A$1:$G$320</definedName>
  </definedNames>
  <calcPr calcId="145621"/>
  <fileRecoveryPr autoRecover="0"/>
</workbook>
</file>

<file path=xl/calcChain.xml><?xml version="1.0" encoding="utf-8"?>
<calcChain xmlns="http://schemas.openxmlformats.org/spreadsheetml/2006/main">
  <c r="D108" i="1" l="1"/>
  <c r="D232" i="1" l="1"/>
  <c r="D120" i="1" l="1"/>
  <c r="D198" i="1"/>
  <c r="D146" i="1" l="1"/>
  <c r="D23" i="1"/>
  <c r="D21" i="1"/>
  <c r="D140" i="1"/>
  <c r="D130" i="1"/>
  <c r="D246" i="1" l="1"/>
  <c r="D29" i="1"/>
  <c r="D52" i="1"/>
  <c r="D60" i="1" l="1"/>
  <c r="D20" i="1"/>
  <c r="D61" i="1" l="1"/>
  <c r="D99" i="1" s="1"/>
  <c r="D272" i="1" l="1"/>
  <c r="D313" i="1" l="1"/>
  <c r="D311" i="1"/>
  <c r="D309" i="1"/>
  <c r="D305" i="1"/>
  <c r="D164" i="1" l="1"/>
  <c r="D318" i="1" l="1"/>
  <c r="D249" i="1" l="1"/>
  <c r="D260" i="1" l="1"/>
  <c r="D256" i="1"/>
  <c r="D252" i="1"/>
  <c r="D307" i="1" l="1"/>
  <c r="D303" i="1"/>
  <c r="D301" i="1"/>
  <c r="D292" i="1"/>
  <c r="D270" i="1"/>
  <c r="D268" i="1"/>
  <c r="D264" i="1"/>
  <c r="D250" i="1"/>
  <c r="D315" i="1" l="1"/>
  <c r="D55" i="1" l="1"/>
  <c r="D300" i="1" l="1"/>
</calcChain>
</file>

<file path=xl/sharedStrings.xml><?xml version="1.0" encoding="utf-8"?>
<sst xmlns="http://schemas.openxmlformats.org/spreadsheetml/2006/main" count="898" uniqueCount="491">
  <si>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</si>
  <si>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</si>
  <si>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</si>
  <si>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</si>
  <si>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</si>
  <si>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</si>
  <si>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</si>
  <si>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</si>
  <si>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</si>
  <si>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</si>
  <si>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</si>
  <si>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</si>
  <si>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</si>
  <si>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</si>
  <si>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</si>
  <si>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</si>
  <si>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</si>
  <si>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</si>
  <si>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</si>
  <si>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</si>
  <si>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</si>
  <si>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</si>
  <si>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</si>
  <si>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</si>
  <si>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</si>
  <si>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</si>
  <si>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</si>
  <si>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</si>
  <si>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</si>
  <si>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</si>
  <si>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</si>
  <si>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</si>
  <si>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</si>
  <si>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</si>
  <si>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</si>
  <si>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</si>
  <si>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</si>
  <si>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</si>
  <si>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</si>
  <si>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</si>
  <si>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</si>
  <si>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</si>
  <si>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</si>
  <si>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</si>
  <si>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</si>
  <si>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</si>
  <si>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</si>
  <si>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</si>
  <si>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</si>
  <si>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</si>
  <si>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</si>
  <si>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</si>
  <si>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</si>
  <si>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</si>
  <si>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</si>
  <si>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</si>
  <si>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</si>
  <si>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</si>
  <si>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</si>
  <si>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</si>
  <si>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</si>
  <si>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</si>
  <si>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</si>
  <si>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</si>
  <si>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</si>
  <si>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</si>
  <si>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</si>
  <si>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</si>
  <si>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</si>
  <si>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</si>
  <si>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</si>
  <si>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</si>
  <si>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</si>
  <si>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</si>
  <si>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</si>
  <si>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</si>
  <si>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</si>
  <si>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</si>
  <si>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</si>
  <si>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</si>
  <si>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</si>
  <si>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</si>
  <si>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</si>
  <si>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</si>
  <si>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</si>
  <si>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</si>
  <si>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</si>
  <si>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</si>
  <si>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</si>
  <si>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</si>
  <si>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</si>
  <si>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</si>
  <si>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</si>
  <si>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</si>
  <si>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</si>
  <si>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</si>
  <si>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</si>
  <si>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</si>
  <si>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</si>
  <si>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</si>
  <si>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</si>
  <si>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</si>
  <si>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</si>
  <si>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</si>
  <si>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</si>
  <si>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</si>
  <si>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</si>
  <si>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</si>
  <si>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</si>
  <si>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</si>
  <si>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</si>
  <si>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</si>
  <si>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</si>
  <si>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</si>
  <si>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</si>
  <si>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</si>
  <si>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</si>
  <si>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</si>
  <si>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</si>
  <si>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</si>
  <si>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</si>
  <si>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</si>
  <si>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</si>
  <si>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</si>
  <si>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</si>
  <si>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</si>
  <si>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</si>
  <si>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</si>
  <si>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</si>
  <si>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</si>
  <si>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</si>
  <si>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</si>
  <si>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</si>
  <si>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</si>
  <si>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</si>
  <si>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</si>
  <si>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</si>
  <si>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</si>
  <si>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</si>
  <si>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</si>
  <si>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</si>
  <si>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</si>
  <si>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</si>
  <si>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</si>
  <si>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</si>
  <si>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</si>
  <si>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</si>
  <si>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</si>
  <si>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</si>
  <si>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</si>
  <si>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</si>
  <si>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</si>
  <si>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</si>
  <si>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</si>
  <si>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</si>
  <si>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</si>
  <si>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</si>
  <si>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</si>
  <si>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</si>
  <si>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</si>
  <si>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</si>
  <si>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</si>
  <si>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</si>
  <si>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</si>
  <si>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</si>
  <si>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</si>
  <si>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</si>
  <si>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</si>
  <si>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</si>
  <si>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</si>
  <si>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</si>
  <si>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</si>
  <si>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</si>
  <si>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</si>
  <si>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</si>
  <si>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</si>
  <si>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</si>
  <si>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</si>
  <si>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</si>
  <si>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</si>
  <si>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</si>
  <si>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</si>
  <si>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</si>
  <si>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</si>
  <si>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</si>
  <si>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</si>
  <si>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</si>
  <si>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</si>
  <si>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</si>
  <si>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</si>
  <si>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</si>
  <si>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</si>
  <si>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</si>
  <si>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</si>
  <si>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</si>
  <si>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</si>
  <si>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</si>
  <si>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</si>
  <si>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</si>
  <si>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</si>
  <si>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</si>
  <si>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</si>
  <si>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</si>
  <si>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</si>
  <si>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</si>
  <si>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</si>
  <si>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</si>
  <si>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</si>
  <si>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</si>
  <si>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</si>
  <si>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</si>
  <si>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</si>
  <si>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</si>
  <si>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</si>
  <si>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</si>
  <si>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</si>
  <si>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</si>
  <si>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</si>
  <si>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</si>
  <si>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</si>
  <si>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</si>
  <si>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</si>
  <si>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</si>
  <si>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</si>
  <si>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</si>
  <si>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</si>
  <si>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</si>
  <si>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</si>
  <si>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</si>
  <si>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</si>
  <si>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</si>
  <si>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</si>
  <si>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</si>
  <si>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</si>
  <si>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</si>
  <si>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</si>
  <si>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</si>
  <si>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</si>
  <si>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</si>
  <si>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</si>
  <si>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</si>
  <si>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</si>
  <si>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</si>
  <si>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</si>
  <si>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</si>
  <si>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</si>
  <si>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</si>
  <si>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</si>
  <si>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</si>
  <si>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</si>
  <si>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</si>
  <si>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</si>
  <si>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</si>
  <si>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</si>
  <si>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</si>
  <si>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</si>
  <si>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</si>
  <si>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</si>
  <si>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</si>
  <si>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</si>
  <si>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</si>
  <si>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</si>
  <si>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</si>
  <si>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</si>
  <si>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</si>
  <si>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</si>
  <si>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</si>
  <si>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</si>
  <si>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</si>
  <si>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</si>
  <si>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</si>
  <si>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</si>
  <si>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</si>
  <si>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</si>
  <si>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</si>
  <si>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</si>
  <si>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t xml:space="preserve">грн. (п'ятнадцять тисяч сімсот тридцять чотири  гривні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</si>
  <si>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</si>
  <si>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</si>
  <si>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</si>
  <si>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</si>
  <si>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</si>
  <si>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</si>
  <si>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</si>
  <si>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</si>
  <si>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</si>
  <si>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</si>
  <si>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</si>
  <si>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</si>
  <si>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</si>
  <si>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</si>
  <si>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</si>
  <si>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</si>
  <si>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</si>
  <si>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</si>
  <si>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</si>
  <si>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</si>
  <si>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</si>
  <si>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</si>
  <si>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</si>
  <si>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</si>
  <si>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шість  тисяч вісімсот шістдесят гривень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</si>
  <si>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</si>
  <si>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</si>
  <si>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</si>
  <si>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</si>
  <si>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</si>
  <si>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</si>
  <si>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</si>
  <si>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</si>
  <si>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</si>
  <si>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</si>
  <si>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</si>
  <si>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</si>
  <si>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</si>
  <si>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</si>
  <si>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</si>
  <si>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</si>
  <si>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 (двадцять  тисяч дев'ятсот десять гривень 00 коп.)                            </t>
  </si>
  <si>
    <t xml:space="preserve">грн. (один мільойон триста тридцять сім  тисяч п'ятсот сорок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</si>
  <si>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</t>
    </r>
  </si>
  <si>
    <t xml:space="preserve">грн (один мільойон триста вісімдесят  тисяч двісті сімдесят  гривень 00 коп.)                            </t>
  </si>
  <si>
    <r>
      <t xml:space="preserve">Код ДК 021:2015  44810000-1 </t>
    </r>
    <r>
      <rPr>
        <sz val="10"/>
        <color indexed="8"/>
        <rFont val="Times New Roman"/>
        <family val="1"/>
        <charset val="204"/>
      </rPr>
      <t>Фарби</t>
    </r>
  </si>
  <si>
    <t>Придбання митного забезпечення: (фарба спеціальна флуоресцентна) (44810000-1 Фарби)</t>
  </si>
  <si>
    <t xml:space="preserve">грн (сімдесят чотири тисяч двісті  гривень 00 коп.)                            </t>
  </si>
  <si>
    <r>
      <t>Код ДК 021:2015  42650000-7</t>
    </r>
    <r>
      <rPr>
        <sz val="10"/>
        <rFont val="Times New Roman"/>
        <family val="1"/>
        <charset val="204"/>
      </rPr>
      <t xml:space="preserve"> Ручні документи пневматичні чи моторизовані</t>
    </r>
  </si>
  <si>
    <t xml:space="preserve">гривень (одна  тисяча дев'ятсот вісімдесят  гривень 00 коп.)                                                                  </t>
  </si>
  <si>
    <t>Придбання станка для зшивання документів (42651000-4 Пневматичні річні інструменти)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</si>
  <si>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</si>
  <si>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</si>
  <si>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</si>
  <si>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</si>
  <si>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</si>
  <si>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</si>
  <si>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</si>
  <si>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</si>
  <si>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</si>
  <si>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</si>
  <si>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</si>
  <si>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</si>
  <si>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</si>
  <si>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</si>
  <si>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</si>
  <si>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</si>
  <si>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</si>
  <si>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</si>
  <si>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</si>
  <si>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</si>
  <si>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</si>
  <si>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</si>
  <si>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</si>
  <si>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</si>
  <si>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</si>
  <si>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</si>
  <si>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</si>
  <si>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</si>
  <si>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</si>
  <si>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</si>
  <si>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</si>
  <si>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</si>
  <si>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</si>
  <si>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</si>
  <si>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</si>
  <si>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</si>
  <si>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</si>
  <si>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</si>
  <si>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</si>
  <si>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(одна тисяча сто п'ятдесят дві  гривень 00 коп.)                            </t>
  </si>
  <si>
    <t xml:space="preserve">грн. (сім  мільйонів чотириста п'ятдесят п'ять тисяч сімсот гривень 00 коп.) 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</si>
  <si>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</si>
  <si>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</si>
  <si>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</si>
  <si>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</si>
  <si>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</si>
  <si>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</si>
  <si>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</si>
  <si>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</si>
  <si>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</si>
  <si>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</si>
  <si>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</si>
  <si>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</si>
  <si>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</si>
  <si>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</si>
  <si>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</si>
  <si>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</si>
  <si>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>Придбання конвертів (30199230-1- Конверти)</t>
  </si>
  <si>
    <r>
      <t>РІЧНИЙ ПЛАН ЗАКУПІВЕЛЬ (</t>
    </r>
    <r>
      <rPr>
        <b/>
        <i/>
        <sz val="14"/>
        <color indexed="8"/>
        <rFont val="Times New Roman"/>
        <family val="1"/>
        <charset val="204"/>
      </rPr>
      <t>КОНКУРЕНТНІ/ПЕРЕГОВОРНІ ПРОЦЕДУРИ</t>
    </r>
    <r>
      <rPr>
        <b/>
        <sz val="16"/>
        <color indexed="8"/>
        <rFont val="Times New Roman"/>
        <family val="1"/>
        <charset val="204"/>
      </rPr>
      <t>)</t>
    </r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</si>
  <si>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</si>
  <si>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</si>
  <si>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</si>
  <si>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</si>
  <si>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Придбання митного забезпечення: Уніфікованиі дата-штампи (30192153-8 Штампи)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</si>
  <si>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</si>
  <si>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</si>
  <si>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</si>
  <si>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</si>
  <si>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</si>
  <si>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</si>
  <si>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</si>
  <si>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</si>
  <si>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</si>
  <si>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</si>
  <si>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</si>
  <si>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</si>
  <si>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</si>
  <si>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</si>
  <si>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</si>
  <si>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</si>
  <si>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</si>
  <si>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</si>
  <si>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</si>
  <si>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</si>
  <si>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</si>
  <si>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</si>
  <si>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</si>
  <si>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</si>
  <si>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</si>
  <si>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</si>
  <si>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</si>
  <si>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</si>
  <si>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</si>
  <si>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</si>
  <si>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</si>
  <si>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</si>
  <si>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</si>
  <si>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</si>
  <si>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</si>
  <si>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</si>
  <si>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</si>
  <si>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</si>
  <si>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</si>
  <si>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</si>
  <si>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</si>
  <si>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</si>
  <si>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</si>
  <si>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</si>
  <si>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</si>
  <si>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</si>
  <si>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</si>
  <si>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</si>
  <si>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</si>
  <si>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</si>
  <si>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</si>
  <si>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</si>
  <si>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</si>
  <si>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</si>
  <si>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</si>
  <si>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</si>
  <si>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</si>
  <si>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</si>
  <si>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</si>
  <si>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</si>
  <si>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</si>
  <si>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</si>
  <si>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</si>
  <si>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</si>
  <si>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</si>
  <si>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</si>
  <si>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</si>
  <si>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</si>
  <si>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</si>
  <si>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t>Відкриті торги ( з публікацією англійською мовою)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</si>
  <si>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</si>
  <si>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</si>
  <si>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</si>
  <si>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</si>
  <si>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</si>
  <si>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</si>
  <si>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</si>
  <si>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(чотириста тринадцять тисяч сімсот сорок чотири гривень 04 коп.)                            </t>
  </si>
  <si>
    <t xml:space="preserve">грн. (вісімдесят дві тисячі сімсот п'ятдесят п'ять гривень 96 коп.)                             </t>
  </si>
  <si>
    <t xml:space="preserve">грн. (сто тридцять чотири тисячі дев'ятсот чорок одна гривня 52коп.)                         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</si>
  <si>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</si>
  <si>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</si>
  <si>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</si>
  <si>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грн.( чотириста дванадцять тисяч сто десять гривень 55 коп.)                            </t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</si>
  <si>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</si>
  <si>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</si>
  <si>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</si>
  <si>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 (вісімсот дві тисячі чотирист п'ятдесят гривень 00 коп.)                             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</si>
  <si>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</si>
  <si>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</si>
  <si>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</si>
  <si>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</si>
  <si>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</si>
  <si>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>грн. (два мільйони шістсот п'ядесят чотири тисячі п'ятсот тридцять сім гривень 72 коп)</t>
  </si>
  <si>
    <t>грн (сто одинадцять тисяч сімсот п'ядесят одна  гривень 20 коп)</t>
  </si>
  <si>
    <t>грн (сто тридцять чотири тисячі стоодна  гривня 44 коп)</t>
  </si>
  <si>
    <t>грн. (сто дев'ять  тисячп'ядесят чотири гривні 51 коп)</t>
  </si>
  <si>
    <t>Зміни 4</t>
  </si>
  <si>
    <t xml:space="preserve">загальний фонд КПКВ 3506010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</si>
</sst>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4" fontId="14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4" fontId="0" fillId="0" borderId="0" xfId="0" applyNumberFormat="1"/>
    <xf numFmtId="0" fontId="8" fillId="4" borderId="2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center" wrapText="1"/>
    </xf>
    <xf numFmtId="0" fontId="12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center" vertical="center" wrapText="1"/>
    </xf>
    <xf numFmtId="4" fontId="20" fillId="5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49" fontId="6" fillId="0" borderId="13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wrapText="1"/>
    </xf>
    <xf numFmtId="0" fontId="21" fillId="2" borderId="3" xfId="0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 wrapText="1"/>
    </xf>
    <xf numFmtId="0" fontId="25" fillId="2" borderId="3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4" borderId="4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20" fillId="4" borderId="7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top" wrapText="1"/>
    </xf>
    <xf numFmtId="4" fontId="20" fillId="4" borderId="3" xfId="0" applyNumberFormat="1" applyFont="1" applyFill="1" applyBorder="1" applyAlignment="1">
      <alignment horizontal="center" vertical="justify" wrapText="1"/>
    </xf>
    <xf numFmtId="0" fontId="17" fillId="4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horizontal="center" vertical="top" wrapText="1"/>
    </xf>
    <xf numFmtId="0" fontId="10" fillId="4" borderId="0" xfId="0" applyFont="1" applyFill="1"/>
    <xf numFmtId="0" fontId="6" fillId="4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8" fillId="4" borderId="13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4" fontId="31" fillId="0" borderId="0" xfId="0" applyNumberFormat="1" applyFont="1"/>
    <xf numFmtId="0" fontId="12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1" fillId="4" borderId="0" xfId="0" applyNumberFormat="1" applyFont="1" applyFill="1"/>
    <xf numFmtId="0" fontId="15" fillId="4" borderId="3" xfId="0" applyFont="1" applyFill="1" applyBorder="1" applyAlignment="1">
      <alignment horizontal="center" vertical="top" wrapText="1"/>
    </xf>
    <xf numFmtId="4" fontId="24" fillId="4" borderId="3" xfId="0" applyNumberFormat="1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4" fontId="24" fillId="4" borderId="10" xfId="0" applyNumberFormat="1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center" vertical="top" wrapText="1"/>
    </xf>
    <xf numFmtId="0" fontId="29" fillId="4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4" fontId="13" fillId="2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4" fontId="20" fillId="6" borderId="7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0" fontId="0" fillId="0" borderId="15" xfId="0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vertical="top" wrapText="1"/>
    </xf>
    <xf numFmtId="0" fontId="36" fillId="0" borderId="0" xfId="0" applyFont="1"/>
    <xf numFmtId="0" fontId="37" fillId="0" borderId="0" xfId="0" applyFont="1"/>
    <xf numFmtId="0" fontId="21" fillId="6" borderId="2" xfId="0" applyFont="1" applyFill="1" applyBorder="1" applyAlignment="1">
      <alignment vertical="top" wrapText="1"/>
    </xf>
    <xf numFmtId="0" fontId="38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39" fillId="0" borderId="0" xfId="0" applyNumberFormat="1" applyFont="1"/>
    <xf numFmtId="0" fontId="8" fillId="4" borderId="13" xfId="0" applyFont="1" applyFill="1" applyBorder="1" applyAlignment="1">
      <alignment horizontal="left" vertical="top" wrapText="1"/>
    </xf>
    <xf numFmtId="0" fontId="0" fillId="4" borderId="15" xfId="0" applyFill="1" applyBorder="1" applyAlignment="1">
      <alignment vertical="center"/>
    </xf>
    <xf numFmtId="0" fontId="22" fillId="0" borderId="3" xfId="0" applyFont="1" applyFill="1" applyBorder="1" applyAlignment="1">
      <alignment horizontal="center" vertical="top" wrapText="1"/>
    </xf>
    <xf numFmtId="0" fontId="22" fillId="0" borderId="30" xfId="0" applyFont="1" applyFill="1" applyBorder="1" applyAlignment="1">
      <alignment horizontal="center" vertical="top" wrapText="1"/>
    </xf>
    <xf numFmtId="0" fontId="28" fillId="4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9" fillId="0" borderId="0" xfId="0" applyFont="1"/>
    <xf numFmtId="0" fontId="0" fillId="0" borderId="0" xfId="0" applyAlignment="1">
      <alignment vertical="top"/>
    </xf>
    <xf numFmtId="0" fontId="8" fillId="2" borderId="23" xfId="0" applyFont="1" applyFill="1" applyBorder="1" applyAlignment="1">
      <alignment horizontal="left" vertical="center" wrapText="1"/>
    </xf>
    <xf numFmtId="4" fontId="40" fillId="0" borderId="0" xfId="0" applyNumberFormat="1" applyFont="1"/>
    <xf numFmtId="0" fontId="2" fillId="4" borderId="13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26" fillId="7" borderId="3" xfId="0" applyFont="1" applyFill="1" applyBorder="1" applyAlignment="1">
      <alignment vertical="center" wrapText="1"/>
    </xf>
    <xf numFmtId="0" fontId="25" fillId="7" borderId="3" xfId="0" applyFont="1" applyFill="1" applyBorder="1" applyAlignment="1">
      <alignment vertical="top" wrapText="1"/>
    </xf>
    <xf numFmtId="4" fontId="23" fillId="7" borderId="3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vertical="center" wrapText="1"/>
    </xf>
    <xf numFmtId="4" fontId="43" fillId="0" borderId="0" xfId="0" applyNumberFormat="1" applyFont="1" applyAlignment="1">
      <alignment horizontal="left" vertical="top"/>
    </xf>
    <xf numFmtId="0" fontId="6" fillId="4" borderId="2" xfId="0" applyNumberFormat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>
      <alignment horizontal="left" vertical="center" wrapText="1"/>
    </xf>
    <xf numFmtId="4" fontId="40" fillId="4" borderId="0" xfId="0" applyNumberFormat="1" applyFont="1" applyFill="1"/>
    <xf numFmtId="0" fontId="6" fillId="4" borderId="0" xfId="0" applyFont="1" applyFill="1" applyBorder="1" applyAlignment="1">
      <alignment horizontal="left" vertical="top" wrapText="1"/>
    </xf>
    <xf numFmtId="4" fontId="14" fillId="2" borderId="10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3" xfId="0" applyNumberFormat="1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center" wrapText="1"/>
    </xf>
    <xf numFmtId="4" fontId="20" fillId="0" borderId="33" xfId="0" applyNumberFormat="1" applyFont="1" applyFill="1" applyBorder="1" applyAlignment="1">
      <alignment horizontal="center" vertical="top" wrapText="1"/>
    </xf>
    <xf numFmtId="0" fontId="15" fillId="0" borderId="34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44" fillId="0" borderId="21" xfId="0" applyNumberFormat="1" applyFont="1" applyFill="1" applyBorder="1" applyAlignment="1">
      <alignment horizontal="left" vertical="top" wrapText="1"/>
    </xf>
    <xf numFmtId="0" fontId="45" fillId="0" borderId="4" xfId="0" applyFont="1" applyFill="1" applyBorder="1" applyAlignment="1">
      <alignment horizontal="center" vertical="top" wrapText="1"/>
    </xf>
    <xf numFmtId="0" fontId="46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left" vertical="top" wrapText="1"/>
    </xf>
    <xf numFmtId="4" fontId="48" fillId="6" borderId="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top" wrapText="1"/>
    </xf>
    <xf numFmtId="49" fontId="6" fillId="6" borderId="4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top" wrapText="1"/>
    </xf>
    <xf numFmtId="0" fontId="32" fillId="0" borderId="15" xfId="0" applyFont="1" applyFill="1" applyBorder="1" applyAlignment="1">
      <alignment vertical="top" wrapText="1"/>
    </xf>
    <xf numFmtId="0" fontId="8" fillId="6" borderId="21" xfId="0" applyFont="1" applyFill="1" applyBorder="1" applyAlignment="1">
      <alignment horizontal="left" vertical="top" wrapText="1"/>
    </xf>
    <xf numFmtId="0" fontId="35" fillId="4" borderId="3" xfId="0" applyFont="1" applyFill="1" applyBorder="1" applyAlignment="1">
      <alignment horizontal="center" vertical="top" wrapText="1"/>
    </xf>
    <xf numFmtId="4" fontId="49" fillId="0" borderId="0" xfId="0" applyNumberFormat="1" applyFont="1"/>
    <xf numFmtId="0" fontId="6" fillId="0" borderId="26" xfId="0" applyNumberFormat="1" applyFont="1" applyFill="1" applyBorder="1" applyAlignment="1">
      <alignment vertical="top" wrapText="1"/>
    </xf>
    <xf numFmtId="0" fontId="6" fillId="0" borderId="28" xfId="0" applyNumberFormat="1" applyFont="1" applyFill="1" applyBorder="1" applyAlignment="1">
      <alignment vertical="top" wrapText="1"/>
    </xf>
    <xf numFmtId="0" fontId="51" fillId="0" borderId="0" xfId="0" applyFont="1"/>
    <xf numFmtId="0" fontId="6" fillId="0" borderId="13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center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center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22" fillId="6" borderId="10" xfId="0" applyFont="1" applyFill="1" applyBorder="1" applyAlignment="1">
      <alignment horizontal="center" vertical="top" wrapText="1"/>
    </xf>
    <xf numFmtId="0" fontId="41" fillId="6" borderId="3" xfId="0" applyFont="1" applyFill="1" applyBorder="1" applyAlignment="1">
      <alignment horizontal="center" vertical="top" wrapText="1"/>
    </xf>
    <xf numFmtId="4" fontId="52" fillId="6" borderId="7" xfId="0" applyNumberFormat="1" applyFont="1" applyFill="1" applyBorder="1" applyAlignment="1">
      <alignment horizontal="center" vertical="top" wrapText="1"/>
    </xf>
    <xf numFmtId="0" fontId="41" fillId="6" borderId="7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20" fillId="6" borderId="3" xfId="0" applyNumberFormat="1" applyFont="1" applyFill="1" applyBorder="1" applyAlignment="1">
      <alignment horizontal="center" vertical="justify" wrapText="1"/>
    </xf>
    <xf numFmtId="4" fontId="53" fillId="4" borderId="0" xfId="0" applyNumberFormat="1" applyFont="1" applyFill="1"/>
    <xf numFmtId="0" fontId="15" fillId="0" borderId="3" xfId="0" applyFont="1" applyFill="1" applyBorder="1" applyAlignment="1">
      <alignment horizontal="center" vertical="top" wrapText="1"/>
    </xf>
    <xf numFmtId="4" fontId="24" fillId="6" borderId="7" xfId="0" applyNumberFormat="1" applyFont="1" applyFill="1" applyBorder="1" applyAlignment="1">
      <alignment horizontal="center" vertical="top" wrapText="1"/>
    </xf>
    <xf numFmtId="4" fontId="48" fillId="6" borderId="15" xfId="0" applyNumberFormat="1" applyFont="1" applyFill="1" applyBorder="1" applyAlignment="1">
      <alignment horizontal="center" vertical="top" wrapText="1"/>
    </xf>
    <xf numFmtId="0" fontId="54" fillId="0" borderId="0" xfId="0" applyFont="1"/>
    <xf numFmtId="0" fontId="35" fillId="4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top" wrapText="1"/>
    </xf>
    <xf numFmtId="4" fontId="56" fillId="0" borderId="3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" fontId="48" fillId="0" borderId="3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48" fillId="6" borderId="4" xfId="0" applyNumberFormat="1" applyFont="1" applyFill="1" applyBorder="1" applyAlignment="1">
      <alignment horizontal="center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vertical="top" wrapText="1"/>
    </xf>
    <xf numFmtId="0" fontId="35" fillId="0" borderId="2" xfId="0" applyFont="1" applyFill="1" applyBorder="1" applyAlignment="1">
      <alignment vertical="top" wrapText="1"/>
    </xf>
    <xf numFmtId="0" fontId="59" fillId="0" borderId="15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4" fontId="60" fillId="4" borderId="7" xfId="0" applyNumberFormat="1" applyFont="1" applyFill="1" applyBorder="1" applyAlignment="1">
      <alignment horizontal="center" vertical="top" wrapText="1"/>
    </xf>
    <xf numFmtId="2" fontId="56" fillId="4" borderId="7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" fontId="52" fillId="0" borderId="7" xfId="0" applyNumberFormat="1" applyFont="1" applyFill="1" applyBorder="1" applyAlignment="1">
      <alignment horizontal="center" vertical="top" wrapText="1"/>
    </xf>
    <xf numFmtId="0" fontId="22" fillId="6" borderId="3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52" fillId="6" borderId="3" xfId="0" applyNumberFormat="1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wrapText="1"/>
    </xf>
    <xf numFmtId="0" fontId="6" fillId="6" borderId="1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6" fillId="6" borderId="13" xfId="0" applyNumberFormat="1" applyFont="1" applyFill="1" applyBorder="1" applyAlignment="1">
      <alignment horizontal="center" vertical="center" wrapText="1"/>
    </xf>
    <xf numFmtId="2" fontId="48" fillId="6" borderId="7" xfId="0" applyNumberFormat="1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vertical="top" wrapText="1"/>
    </xf>
    <xf numFmtId="0" fontId="6" fillId="6" borderId="21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2" fontId="48" fillId="8" borderId="7" xfId="0" applyNumberFormat="1" applyFont="1" applyFill="1" applyBorder="1" applyAlignment="1">
      <alignment horizontal="center" vertical="top" wrapText="1"/>
    </xf>
    <xf numFmtId="2" fontId="48" fillId="8" borderId="15" xfId="0" applyNumberFormat="1" applyFont="1" applyFill="1" applyBorder="1" applyAlignment="1">
      <alignment horizontal="center" vertical="top" wrapText="1"/>
    </xf>
    <xf numFmtId="49" fontId="58" fillId="4" borderId="4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20" fillId="6" borderId="33" xfId="0" applyNumberFormat="1" applyFont="1" applyFill="1" applyBorder="1" applyAlignment="1">
      <alignment horizontal="center" vertical="top" wrapText="1"/>
    </xf>
    <xf numFmtId="4" fontId="20" fillId="6" borderId="15" xfId="0" applyNumberFormat="1" applyFont="1" applyFill="1" applyBorder="1" applyAlignment="1">
      <alignment horizontal="center" vertical="top" wrapText="1"/>
    </xf>
    <xf numFmtId="4" fontId="17" fillId="6" borderId="3" xfId="0" applyNumberFormat="1" applyFont="1" applyFill="1" applyBorder="1" applyAlignment="1">
      <alignment horizontal="center" vertical="top" wrapText="1"/>
    </xf>
    <xf numFmtId="4" fontId="17" fillId="6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8" fillId="0" borderId="13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61" fillId="0" borderId="4" xfId="0" applyNumberFormat="1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ont="1"/>
    <xf numFmtId="4" fontId="48" fillId="6" borderId="7" xfId="0" applyNumberFormat="1" applyFont="1" applyFill="1" applyBorder="1" applyAlignment="1">
      <alignment horizontal="center" vertical="top" wrapText="1"/>
    </xf>
    <xf numFmtId="4" fontId="63" fillId="0" borderId="0" xfId="0" applyNumberFormat="1" applyFont="1"/>
    <xf numFmtId="4" fontId="64" fillId="0" borderId="0" xfId="0" applyNumberFormat="1" applyFont="1"/>
    <xf numFmtId="0" fontId="8" fillId="0" borderId="15" xfId="0" applyFont="1" applyFill="1" applyBorder="1" applyAlignment="1">
      <alignment vertical="center" wrapText="1"/>
    </xf>
    <xf numFmtId="0" fontId="10" fillId="9" borderId="34" xfId="0" applyFont="1" applyFill="1" applyBorder="1" applyAlignment="1">
      <alignment horizontal="center" vertical="top" wrapText="1"/>
    </xf>
    <xf numFmtId="4" fontId="24" fillId="9" borderId="36" xfId="0" applyNumberFormat="1" applyFont="1" applyFill="1" applyBorder="1" applyAlignment="1">
      <alignment horizontal="center" vertical="top" wrapText="1"/>
    </xf>
    <xf numFmtId="49" fontId="6" fillId="9" borderId="34" xfId="0" applyNumberFormat="1" applyFont="1" applyFill="1" applyBorder="1" applyAlignment="1">
      <alignment horizontal="center" vertical="center" wrapText="1"/>
    </xf>
    <xf numFmtId="49" fontId="6" fillId="9" borderId="37" xfId="0" applyNumberFormat="1" applyFont="1" applyFill="1" applyBorder="1" applyAlignment="1">
      <alignment horizontal="left" vertical="top" wrapText="1"/>
    </xf>
    <xf numFmtId="0" fontId="10" fillId="9" borderId="4" xfId="0" applyFont="1" applyFill="1" applyBorder="1" applyAlignment="1">
      <alignment horizontal="center" vertical="top" wrapText="1"/>
    </xf>
    <xf numFmtId="0" fontId="18" fillId="9" borderId="3" xfId="0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49" fontId="43" fillId="9" borderId="39" xfId="0" applyNumberFormat="1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top" wrapText="1"/>
    </xf>
    <xf numFmtId="4" fontId="24" fillId="9" borderId="3" xfId="0" applyNumberFormat="1" applyFont="1" applyFill="1" applyBorder="1" applyAlignment="1">
      <alignment horizontal="center" vertical="top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40" xfId="0" applyNumberFormat="1" applyFont="1" applyFill="1" applyBorder="1" applyAlignment="1">
      <alignment horizontal="left" vertical="center" wrapText="1"/>
    </xf>
    <xf numFmtId="0" fontId="10" fillId="9" borderId="13" xfId="0" applyFont="1" applyFill="1" applyBorder="1" applyAlignment="1">
      <alignment horizontal="center" vertical="top" wrapText="1"/>
    </xf>
    <xf numFmtId="4" fontId="24" fillId="9" borderId="4" xfId="0" applyNumberFormat="1" applyFont="1" applyFill="1" applyBorder="1" applyAlignment="1">
      <alignment horizontal="center" vertical="top" wrapText="1"/>
    </xf>
    <xf numFmtId="49" fontId="6" fillId="9" borderId="13" xfId="0" applyNumberFormat="1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top" wrapText="1"/>
    </xf>
    <xf numFmtId="0" fontId="18" fillId="9" borderId="30" xfId="0" applyFont="1" applyFill="1" applyBorder="1" applyAlignment="1">
      <alignment horizontal="center" vertical="center" wrapText="1"/>
    </xf>
    <xf numFmtId="49" fontId="6" fillId="9" borderId="29" xfId="0" applyNumberFormat="1" applyFont="1" applyFill="1" applyBorder="1" applyAlignment="1">
      <alignment horizontal="center" vertical="center" wrapText="1"/>
    </xf>
    <xf numFmtId="49" fontId="43" fillId="9" borderId="41" xfId="0" applyNumberFormat="1" applyFont="1" applyFill="1" applyBorder="1" applyAlignment="1">
      <alignment vertical="center" wrapText="1"/>
    </xf>
    <xf numFmtId="49" fontId="39" fillId="0" borderId="0" xfId="0" applyNumberFormat="1" applyFont="1"/>
    <xf numFmtId="0" fontId="35" fillId="4" borderId="14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vertical="top" wrapText="1"/>
    </xf>
    <xf numFmtId="4" fontId="24" fillId="6" borderId="10" xfId="0" applyNumberFormat="1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vertical="top" wrapText="1"/>
    </xf>
    <xf numFmtId="0" fontId="15" fillId="6" borderId="15" xfId="0" applyFont="1" applyFill="1" applyBorder="1" applyAlignment="1">
      <alignment horizontal="left" vertical="top" wrapText="1"/>
    </xf>
    <xf numFmtId="0" fontId="6" fillId="6" borderId="21" xfId="0" applyFont="1" applyFill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49" fontId="67" fillId="4" borderId="13" xfId="0" applyNumberFormat="1" applyFont="1" applyFill="1" applyBorder="1" applyAlignment="1">
      <alignment horizontal="center" vertical="center" wrapText="1"/>
    </xf>
    <xf numFmtId="49" fontId="55" fillId="0" borderId="21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" fontId="20" fillId="6" borderId="7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vertical="center" wrapText="1"/>
    </xf>
    <xf numFmtId="0" fontId="8" fillId="9" borderId="29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0" fontId="6" fillId="6" borderId="7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0" borderId="3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42" fillId="6" borderId="4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left" vertical="top" wrapText="1"/>
    </xf>
    <xf numFmtId="0" fontId="35" fillId="6" borderId="2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left" vertical="top" wrapText="1"/>
    </xf>
    <xf numFmtId="0" fontId="6" fillId="4" borderId="21" xfId="0" applyNumberFormat="1" applyFont="1" applyFill="1" applyBorder="1" applyAlignment="1">
      <alignment horizontal="left" vertical="top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6" fillId="0" borderId="26" xfId="0" applyNumberFormat="1" applyFont="1" applyFill="1" applyBorder="1" applyAlignment="1">
      <alignment horizontal="left" vertical="top" wrapText="1"/>
    </xf>
    <xf numFmtId="0" fontId="6" fillId="0" borderId="28" xfId="0" applyNumberFormat="1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9" borderId="35" xfId="0" applyFont="1" applyFill="1" applyBorder="1" applyAlignment="1">
      <alignment horizontal="left" vertical="top" wrapText="1"/>
    </xf>
    <xf numFmtId="0" fontId="6" fillId="9" borderId="38" xfId="0" applyFont="1" applyFill="1" applyBorder="1" applyAlignment="1">
      <alignment horizontal="left" vertical="top" wrapText="1"/>
    </xf>
    <xf numFmtId="0" fontId="6" fillId="9" borderId="26" xfId="0" applyFont="1" applyFill="1" applyBorder="1" applyAlignment="1">
      <alignment horizontal="left" vertical="top" wrapText="1"/>
    </xf>
    <xf numFmtId="0" fontId="62" fillId="0" borderId="2" xfId="0" applyFont="1" applyFill="1" applyBorder="1" applyAlignment="1">
      <alignment horizontal="left" vertical="top" wrapText="1"/>
    </xf>
    <xf numFmtId="0" fontId="62" fillId="0" borderId="4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top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left" vertical="top" wrapText="1"/>
    </xf>
    <xf numFmtId="0" fontId="50" fillId="0" borderId="21" xfId="0" applyFont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9" borderId="28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"/>
  <sheetViews>
    <sheetView tabSelected="1" view="pageBreakPreview" zoomScaleSheetLayoutView="100" workbookViewId="0">
      <selection activeCell="A321" sqref="A321:XFD328"/>
    </sheetView>
  </sheetViews>
  <sheetFormatPr defaultRowHeight="15"/>
  <cols>
    <col min="1" max="1" width="46.5703125" customWidth="1"/>
    <col min="2" max="2" width="33.5703125" customWidth="1"/>
    <col min="3" max="3" width="11.42578125" customWidth="1"/>
    <col min="4" max="4" width="28.85546875" customWidth="1"/>
    <col min="5" max="5" width="12.28515625" customWidth="1"/>
    <col min="6" max="6" width="10.42578125" customWidth="1"/>
    <col min="7" max="7" width="22.28515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55" t="s">
        <v>386</v>
      </c>
      <c r="B1" s="555"/>
      <c r="C1" s="555"/>
      <c r="D1" s="555"/>
      <c r="E1" s="555"/>
      <c r="F1" s="555"/>
      <c r="G1" s="555"/>
    </row>
    <row r="2" spans="1:10" ht="20.25">
      <c r="A2" s="555" t="s">
        <v>309</v>
      </c>
      <c r="B2" s="555"/>
      <c r="C2" s="555"/>
      <c r="D2" s="555"/>
      <c r="E2" s="555"/>
      <c r="F2" s="555"/>
      <c r="G2" s="452" t="s">
        <v>489</v>
      </c>
    </row>
    <row r="3" spans="1:10" ht="18.75">
      <c r="A3" s="556" t="s">
        <v>174</v>
      </c>
      <c r="B3" s="556"/>
      <c r="C3" s="556"/>
      <c r="D3" s="556"/>
      <c r="E3" s="556"/>
      <c r="F3" s="556"/>
      <c r="G3" s="556"/>
    </row>
    <row r="4" spans="1:10" ht="18.75">
      <c r="A4" s="3"/>
      <c r="B4" s="556" t="s">
        <v>1</v>
      </c>
      <c r="C4" s="556"/>
      <c r="D4" s="556"/>
      <c r="E4" s="556"/>
      <c r="F4" s="3"/>
      <c r="G4" s="3"/>
    </row>
    <row r="5" spans="1:10" ht="15.75" thickBot="1">
      <c r="A5" s="557" t="s">
        <v>0</v>
      </c>
      <c r="B5" s="557"/>
      <c r="C5" s="557"/>
      <c r="D5" s="557"/>
      <c r="E5" s="557"/>
      <c r="F5" s="557"/>
      <c r="G5" s="557"/>
    </row>
    <row r="6" spans="1:10" ht="66" customHeight="1" thickBot="1">
      <c r="A6" s="4" t="s">
        <v>2</v>
      </c>
      <c r="B6" s="5" t="s">
        <v>3</v>
      </c>
      <c r="C6" s="5" t="s">
        <v>17</v>
      </c>
      <c r="D6" s="5" t="s">
        <v>4</v>
      </c>
      <c r="E6" s="1" t="s">
        <v>5</v>
      </c>
      <c r="F6" s="1" t="s">
        <v>6</v>
      </c>
      <c r="G6" s="1" t="s">
        <v>7</v>
      </c>
    </row>
    <row r="7" spans="1:10" ht="19.5" customHeight="1">
      <c r="A7" s="62">
        <v>1</v>
      </c>
      <c r="B7" s="63">
        <v>2</v>
      </c>
      <c r="C7" s="63">
        <v>3</v>
      </c>
      <c r="D7" s="64">
        <v>4</v>
      </c>
      <c r="E7" s="65">
        <v>5</v>
      </c>
      <c r="F7" s="173">
        <v>6</v>
      </c>
      <c r="G7" s="65">
        <v>7</v>
      </c>
    </row>
    <row r="8" spans="1:10" ht="74.25" customHeight="1">
      <c r="A8" s="75" t="s">
        <v>442</v>
      </c>
      <c r="B8" s="600" t="s">
        <v>395</v>
      </c>
      <c r="C8" s="408">
        <v>2271</v>
      </c>
      <c r="D8" s="111">
        <v>1746218.27</v>
      </c>
      <c r="E8" s="467" t="s">
        <v>62</v>
      </c>
      <c r="F8" s="470" t="s">
        <v>31</v>
      </c>
      <c r="G8" s="466" t="s">
        <v>65</v>
      </c>
      <c r="I8" s="19"/>
    </row>
    <row r="9" spans="1:10" ht="35.25" customHeight="1">
      <c r="A9" s="77"/>
      <c r="B9" s="601"/>
      <c r="C9" s="221"/>
      <c r="D9" s="110" t="s">
        <v>441</v>
      </c>
      <c r="E9" s="468"/>
      <c r="F9" s="468"/>
      <c r="G9" s="471"/>
    </row>
    <row r="10" spans="1:10" ht="70.5" customHeight="1">
      <c r="A10" s="75" t="s">
        <v>443</v>
      </c>
      <c r="B10" s="601"/>
      <c r="C10" s="221">
        <v>2271</v>
      </c>
      <c r="D10" s="111">
        <v>501358.4</v>
      </c>
      <c r="E10" s="468"/>
      <c r="F10" s="468"/>
      <c r="G10" s="471"/>
    </row>
    <row r="11" spans="1:10" ht="44.25" customHeight="1">
      <c r="A11" s="76"/>
      <c r="B11" s="601"/>
      <c r="C11" s="221"/>
      <c r="D11" s="110" t="s">
        <v>387</v>
      </c>
      <c r="E11" s="468"/>
      <c r="F11" s="468"/>
      <c r="G11" s="471"/>
      <c r="I11" s="196"/>
      <c r="J11" s="196"/>
    </row>
    <row r="12" spans="1:10" ht="27" customHeight="1">
      <c r="A12" s="591" t="s">
        <v>400</v>
      </c>
      <c r="B12" s="601"/>
      <c r="C12" s="221">
        <v>2271</v>
      </c>
      <c r="D12" s="111">
        <v>501358.4</v>
      </c>
      <c r="E12" s="468"/>
      <c r="F12" s="468"/>
      <c r="G12" s="471"/>
      <c r="I12" s="196"/>
      <c r="J12" s="196"/>
    </row>
    <row r="13" spans="1:10" ht="51.75" customHeight="1">
      <c r="A13" s="592"/>
      <c r="B13" s="602"/>
      <c r="C13" s="222"/>
      <c r="D13" s="110" t="s">
        <v>387</v>
      </c>
      <c r="E13" s="469"/>
      <c r="F13" s="469"/>
      <c r="G13" s="465"/>
    </row>
    <row r="14" spans="1:10" ht="39.75" customHeight="1">
      <c r="A14" s="75" t="s">
        <v>396</v>
      </c>
      <c r="B14" s="600" t="s">
        <v>395</v>
      </c>
      <c r="C14" s="408">
        <v>2271</v>
      </c>
      <c r="D14" s="111">
        <v>478780.93</v>
      </c>
      <c r="E14" s="460" t="s">
        <v>118</v>
      </c>
      <c r="F14" s="470" t="s">
        <v>23</v>
      </c>
      <c r="G14" s="400" t="s">
        <v>65</v>
      </c>
    </row>
    <row r="15" spans="1:10" ht="39.75" customHeight="1">
      <c r="A15" s="77" t="s">
        <v>397</v>
      </c>
      <c r="B15" s="601"/>
      <c r="C15" s="221"/>
      <c r="D15" s="110" t="s">
        <v>388</v>
      </c>
      <c r="E15" s="468"/>
      <c r="F15" s="468"/>
      <c r="G15" s="401" t="s">
        <v>331</v>
      </c>
    </row>
    <row r="16" spans="1:10" ht="39.75" customHeight="1">
      <c r="A16" s="75" t="s">
        <v>398</v>
      </c>
      <c r="B16" s="601"/>
      <c r="C16" s="221">
        <v>2271</v>
      </c>
      <c r="D16" s="111">
        <v>145792</v>
      </c>
      <c r="E16" s="468"/>
      <c r="F16" s="468"/>
      <c r="G16" s="400" t="s">
        <v>65</v>
      </c>
    </row>
    <row r="17" spans="1:11" ht="39.75" customHeight="1">
      <c r="A17" s="76" t="s">
        <v>399</v>
      </c>
      <c r="B17" s="601"/>
      <c r="C17" s="221"/>
      <c r="D17" s="110" t="s">
        <v>389</v>
      </c>
      <c r="E17" s="468"/>
      <c r="F17" s="468"/>
      <c r="G17" s="401" t="s">
        <v>331</v>
      </c>
    </row>
    <row r="18" spans="1:11" ht="39.75" customHeight="1">
      <c r="A18" s="591" t="s">
        <v>400</v>
      </c>
      <c r="B18" s="601"/>
      <c r="C18" s="221">
        <v>2271</v>
      </c>
      <c r="D18" s="111">
        <v>145792</v>
      </c>
      <c r="E18" s="468"/>
      <c r="F18" s="468"/>
      <c r="G18" s="400" t="s">
        <v>65</v>
      </c>
    </row>
    <row r="19" spans="1:11" ht="37.5" customHeight="1">
      <c r="A19" s="592"/>
      <c r="B19" s="602"/>
      <c r="C19" s="222"/>
      <c r="D19" s="110" t="s">
        <v>390</v>
      </c>
      <c r="E19" s="469"/>
      <c r="F19" s="469"/>
      <c r="G19" s="401" t="s">
        <v>331</v>
      </c>
    </row>
    <row r="20" spans="1:11" ht="18.75">
      <c r="A20" s="16" t="s">
        <v>8</v>
      </c>
      <c r="B20" s="16"/>
      <c r="C20" s="13"/>
      <c r="D20" s="66">
        <f>D8+D10+D12+D14+D16+D18</f>
        <v>3519300</v>
      </c>
      <c r="E20" s="13"/>
      <c r="F20" s="13"/>
      <c r="G20" s="13"/>
      <c r="H20" s="114"/>
    </row>
    <row r="21" spans="1:11" ht="36" customHeight="1">
      <c r="A21" s="593" t="s">
        <v>407</v>
      </c>
      <c r="B21" s="70" t="s">
        <v>402</v>
      </c>
      <c r="C21" s="558">
        <v>2272</v>
      </c>
      <c r="D21" s="399">
        <f>118084.12+17451.15-13630.63</f>
        <v>121904.63999999998</v>
      </c>
      <c r="E21" s="467" t="s">
        <v>63</v>
      </c>
      <c r="F21" s="467" t="s">
        <v>31</v>
      </c>
      <c r="G21" s="464" t="s">
        <v>60</v>
      </c>
    </row>
    <row r="22" spans="1:11" ht="42" customHeight="1">
      <c r="A22" s="594"/>
      <c r="B22" s="36" t="s">
        <v>401</v>
      </c>
      <c r="C22" s="559"/>
      <c r="D22" s="110" t="s">
        <v>459</v>
      </c>
      <c r="E22" s="469"/>
      <c r="F22" s="469"/>
      <c r="G22" s="465"/>
      <c r="H22" s="196"/>
    </row>
    <row r="23" spans="1:11" ht="38.25" customHeight="1">
      <c r="A23" s="593" t="s">
        <v>406</v>
      </c>
      <c r="B23" s="70" t="s">
        <v>405</v>
      </c>
      <c r="C23" s="558">
        <v>2272</v>
      </c>
      <c r="D23" s="399">
        <f>83906.5+12418.23+13630.63</f>
        <v>109955.36</v>
      </c>
      <c r="E23" s="467" t="s">
        <v>63</v>
      </c>
      <c r="F23" s="467" t="s">
        <v>31</v>
      </c>
      <c r="G23" s="464" t="s">
        <v>60</v>
      </c>
    </row>
    <row r="24" spans="1:11" ht="48" customHeight="1">
      <c r="A24" s="594"/>
      <c r="B24" s="53" t="s">
        <v>404</v>
      </c>
      <c r="C24" s="559"/>
      <c r="D24" s="110" t="s">
        <v>460</v>
      </c>
      <c r="E24" s="469"/>
      <c r="F24" s="469"/>
      <c r="G24" s="465"/>
      <c r="H24" s="196"/>
    </row>
    <row r="25" spans="1:11" ht="42" hidden="1" customHeight="1">
      <c r="A25" s="533" t="s">
        <v>449</v>
      </c>
      <c r="B25" s="70" t="s">
        <v>403</v>
      </c>
      <c r="C25" s="558">
        <v>2272</v>
      </c>
      <c r="D25" s="399">
        <v>0</v>
      </c>
      <c r="E25" s="460" t="s">
        <v>118</v>
      </c>
      <c r="F25" s="467" t="s">
        <v>31</v>
      </c>
      <c r="G25" s="466" t="s">
        <v>473</v>
      </c>
    </row>
    <row r="26" spans="1:11" ht="39" hidden="1" customHeight="1">
      <c r="A26" s="534"/>
      <c r="B26" s="36" t="s">
        <v>401</v>
      </c>
      <c r="C26" s="559"/>
      <c r="D26" s="110" t="s">
        <v>450</v>
      </c>
      <c r="E26" s="469"/>
      <c r="F26" s="469"/>
      <c r="G26" s="465"/>
    </row>
    <row r="27" spans="1:11" ht="62.25" hidden="1" customHeight="1">
      <c r="A27" s="593" t="s">
        <v>451</v>
      </c>
      <c r="B27" s="70" t="s">
        <v>405</v>
      </c>
      <c r="C27" s="558">
        <v>2272</v>
      </c>
      <c r="D27" s="399">
        <v>0</v>
      </c>
      <c r="E27" s="460" t="s">
        <v>118</v>
      </c>
      <c r="F27" s="467" t="s">
        <v>31</v>
      </c>
      <c r="G27" s="466" t="s">
        <v>474</v>
      </c>
    </row>
    <row r="28" spans="1:11" ht="30" hidden="1" customHeight="1">
      <c r="A28" s="594"/>
      <c r="B28" s="53" t="s">
        <v>404</v>
      </c>
      <c r="C28" s="559"/>
      <c r="D28" s="110" t="s">
        <v>452</v>
      </c>
      <c r="E28" s="469"/>
      <c r="F28" s="469"/>
      <c r="G28" s="463"/>
    </row>
    <row r="29" spans="1:11" ht="29.25" customHeight="1">
      <c r="A29" s="67" t="s">
        <v>9</v>
      </c>
      <c r="B29" s="67"/>
      <c r="C29" s="67"/>
      <c r="D29" s="68">
        <f>D21+D23+D25+D27</f>
        <v>231860</v>
      </c>
      <c r="E29" s="67"/>
      <c r="F29" s="67"/>
      <c r="G29" s="67"/>
      <c r="H29" s="114"/>
    </row>
    <row r="30" spans="1:11" ht="25.5" customHeight="1">
      <c r="A30" s="561" t="s">
        <v>444</v>
      </c>
      <c r="B30" s="582" t="s">
        <v>408</v>
      </c>
      <c r="C30" s="569">
        <v>2273</v>
      </c>
      <c r="D30" s="316">
        <v>2654537.7200000002</v>
      </c>
      <c r="E30" s="460" t="s">
        <v>13</v>
      </c>
      <c r="F30" s="466" t="s">
        <v>123</v>
      </c>
      <c r="G30" s="466" t="s">
        <v>482</v>
      </c>
      <c r="H30" s="114"/>
      <c r="K30" s="19"/>
    </row>
    <row r="31" spans="1:11" ht="54.75" customHeight="1">
      <c r="A31" s="562"/>
      <c r="B31" s="583"/>
      <c r="C31" s="585"/>
      <c r="D31" s="110" t="s">
        <v>485</v>
      </c>
      <c r="E31" s="470"/>
      <c r="F31" s="462"/>
      <c r="G31" s="462"/>
      <c r="H31" s="114"/>
      <c r="K31" s="19"/>
    </row>
    <row r="32" spans="1:11" ht="63.75" customHeight="1">
      <c r="A32" s="561" t="s">
        <v>445</v>
      </c>
      <c r="B32" s="583"/>
      <c r="C32" s="585"/>
      <c r="D32" s="303">
        <v>111751.2</v>
      </c>
      <c r="E32" s="470"/>
      <c r="F32" s="462"/>
      <c r="G32" s="462"/>
      <c r="H32" s="114"/>
      <c r="K32" s="19"/>
    </row>
    <row r="33" spans="1:11" ht="29.25" customHeight="1">
      <c r="A33" s="563"/>
      <c r="B33" s="583"/>
      <c r="C33" s="585"/>
      <c r="D33" s="110" t="s">
        <v>486</v>
      </c>
      <c r="E33" s="470"/>
      <c r="F33" s="462"/>
      <c r="G33" s="462"/>
      <c r="H33" s="114"/>
      <c r="K33" s="19"/>
    </row>
    <row r="34" spans="1:11" ht="18" customHeight="1">
      <c r="A34" s="563" t="s">
        <v>446</v>
      </c>
      <c r="B34" s="583"/>
      <c r="C34" s="585"/>
      <c r="D34" s="239">
        <v>134101.44</v>
      </c>
      <c r="E34" s="470"/>
      <c r="F34" s="462"/>
      <c r="G34" s="462"/>
      <c r="H34" s="114"/>
      <c r="K34" s="19"/>
    </row>
    <row r="35" spans="1:11" ht="55.5" customHeight="1">
      <c r="A35" s="562"/>
      <c r="B35" s="584"/>
      <c r="C35" s="570"/>
      <c r="D35" s="110" t="s">
        <v>487</v>
      </c>
      <c r="E35" s="470"/>
      <c r="F35" s="462"/>
      <c r="G35" s="462"/>
      <c r="H35" s="114"/>
      <c r="K35" s="19"/>
    </row>
    <row r="36" spans="1:11" ht="78.75" customHeight="1">
      <c r="A36" s="595" t="s">
        <v>447</v>
      </c>
      <c r="B36" s="405" t="s">
        <v>409</v>
      </c>
      <c r="C36" s="406">
        <v>2273</v>
      </c>
      <c r="D36" s="303">
        <v>109054.51</v>
      </c>
      <c r="E36" s="470"/>
      <c r="F36" s="462"/>
      <c r="G36" s="462"/>
      <c r="H36" s="114"/>
      <c r="K36" s="19"/>
    </row>
    <row r="37" spans="1:11" ht="27.75" customHeight="1" thickBot="1">
      <c r="A37" s="596"/>
      <c r="B37" s="413"/>
      <c r="C37" s="294"/>
      <c r="D37" s="402" t="s">
        <v>488</v>
      </c>
      <c r="E37" s="470"/>
      <c r="F37" s="462"/>
      <c r="G37" s="462"/>
      <c r="H37" s="114"/>
      <c r="K37" s="19"/>
    </row>
    <row r="38" spans="1:11" ht="29.25" customHeight="1">
      <c r="A38" s="564" t="s">
        <v>484</v>
      </c>
      <c r="B38" s="606" t="s">
        <v>409</v>
      </c>
      <c r="C38" s="414">
        <v>2273</v>
      </c>
      <c r="D38" s="415">
        <v>1421955.13</v>
      </c>
      <c r="E38" s="478" t="s">
        <v>89</v>
      </c>
      <c r="F38" s="416" t="s">
        <v>31</v>
      </c>
      <c r="G38" s="417" t="s">
        <v>60</v>
      </c>
      <c r="H38" s="114"/>
      <c r="K38" s="19"/>
    </row>
    <row r="39" spans="1:11" ht="75.75" customHeight="1">
      <c r="A39" s="565"/>
      <c r="B39" s="607"/>
      <c r="C39" s="418"/>
      <c r="D39" s="419" t="s">
        <v>483</v>
      </c>
      <c r="E39" s="479"/>
      <c r="F39" s="420"/>
      <c r="G39" s="421" t="s">
        <v>312</v>
      </c>
      <c r="H39" s="114"/>
      <c r="K39" s="19"/>
    </row>
    <row r="40" spans="1:11" ht="27" hidden="1" customHeight="1">
      <c r="A40" s="566" t="s">
        <v>445</v>
      </c>
      <c r="B40" s="456"/>
      <c r="C40" s="422">
        <v>2273</v>
      </c>
      <c r="D40" s="423">
        <v>0</v>
      </c>
      <c r="E40" s="479"/>
      <c r="F40" s="424" t="s">
        <v>31</v>
      </c>
      <c r="G40" s="425" t="s">
        <v>60</v>
      </c>
      <c r="H40" s="114"/>
      <c r="K40" s="19"/>
    </row>
    <row r="41" spans="1:11" ht="61.5" hidden="1" customHeight="1">
      <c r="A41" s="565"/>
      <c r="B41" s="456"/>
      <c r="C41" s="418"/>
      <c r="D41" s="419" t="s">
        <v>392</v>
      </c>
      <c r="E41" s="479"/>
      <c r="F41" s="420"/>
      <c r="G41" s="421" t="s">
        <v>312</v>
      </c>
      <c r="H41" s="114"/>
      <c r="K41" s="19"/>
    </row>
    <row r="42" spans="1:11" ht="24" hidden="1" customHeight="1">
      <c r="A42" s="566" t="s">
        <v>446</v>
      </c>
      <c r="B42" s="456"/>
      <c r="C42" s="422">
        <v>2273</v>
      </c>
      <c r="D42" s="423">
        <v>0</v>
      </c>
      <c r="E42" s="479"/>
      <c r="F42" s="424" t="s">
        <v>31</v>
      </c>
      <c r="G42" s="425" t="s">
        <v>60</v>
      </c>
      <c r="H42" s="114"/>
      <c r="K42" s="19"/>
    </row>
    <row r="43" spans="1:11" ht="60" hidden="1" customHeight="1">
      <c r="A43" s="565"/>
      <c r="B43" s="456"/>
      <c r="C43" s="418"/>
      <c r="D43" s="419" t="s">
        <v>393</v>
      </c>
      <c r="E43" s="479"/>
      <c r="F43" s="420"/>
      <c r="G43" s="421" t="s">
        <v>312</v>
      </c>
      <c r="H43" s="114"/>
      <c r="K43" s="19"/>
    </row>
    <row r="44" spans="1:11" ht="38.25" hidden="1" customHeight="1">
      <c r="A44" s="566" t="s">
        <v>410</v>
      </c>
      <c r="B44" s="456"/>
      <c r="C44" s="426">
        <v>2273</v>
      </c>
      <c r="D44" s="427">
        <v>0</v>
      </c>
      <c r="E44" s="479"/>
      <c r="F44" s="428" t="s">
        <v>31</v>
      </c>
      <c r="G44" s="425" t="s">
        <v>60</v>
      </c>
      <c r="H44" s="114"/>
      <c r="K44" s="19"/>
    </row>
    <row r="45" spans="1:11" ht="46.5" hidden="1" customHeight="1" thickBot="1">
      <c r="A45" s="597"/>
      <c r="B45" s="457"/>
      <c r="C45" s="429"/>
      <c r="D45" s="430" t="s">
        <v>394</v>
      </c>
      <c r="E45" s="480"/>
      <c r="F45" s="431"/>
      <c r="G45" s="432" t="s">
        <v>312</v>
      </c>
      <c r="H45" s="114"/>
      <c r="K45" s="19"/>
    </row>
    <row r="46" spans="1:11" ht="38.25" hidden="1">
      <c r="A46" s="404" t="s">
        <v>382</v>
      </c>
      <c r="B46" s="352" t="s">
        <v>130</v>
      </c>
      <c r="C46" s="350">
        <v>2273</v>
      </c>
      <c r="D46" s="403">
        <v>0</v>
      </c>
      <c r="E46" s="349" t="s">
        <v>118</v>
      </c>
      <c r="F46" s="349" t="s">
        <v>31</v>
      </c>
      <c r="G46" s="353" t="s">
        <v>60</v>
      </c>
      <c r="H46" s="114"/>
      <c r="K46" s="19"/>
    </row>
    <row r="47" spans="1:11" ht="24" hidden="1">
      <c r="A47" s="354"/>
      <c r="B47" s="382"/>
      <c r="C47" s="383"/>
      <c r="D47" s="402" t="s">
        <v>134</v>
      </c>
      <c r="E47" s="384"/>
      <c r="F47" s="384"/>
      <c r="G47" s="390"/>
      <c r="H47" s="114"/>
      <c r="K47" s="19"/>
    </row>
    <row r="48" spans="1:11" ht="25.5" hidden="1" customHeight="1">
      <c r="A48" s="567" t="s">
        <v>383</v>
      </c>
      <c r="B48" s="600"/>
      <c r="C48" s="569"/>
      <c r="D48" s="110"/>
      <c r="E48" s="460" t="s">
        <v>118</v>
      </c>
      <c r="F48" s="460"/>
      <c r="G48" s="464" t="s">
        <v>60</v>
      </c>
      <c r="H48" s="114"/>
      <c r="K48" s="19"/>
    </row>
    <row r="49" spans="1:11" ht="35.25" hidden="1" customHeight="1">
      <c r="A49" s="568"/>
      <c r="B49" s="602"/>
      <c r="C49" s="570"/>
      <c r="D49" s="110" t="s">
        <v>134</v>
      </c>
      <c r="E49" s="461"/>
      <c r="F49" s="461"/>
      <c r="G49" s="465"/>
      <c r="H49" s="114"/>
      <c r="K49" s="19"/>
    </row>
    <row r="50" spans="1:11" ht="38.25" hidden="1">
      <c r="A50" s="404" t="s">
        <v>384</v>
      </c>
      <c r="B50" s="382"/>
      <c r="C50" s="383"/>
      <c r="D50" s="403"/>
      <c r="E50" s="384" t="s">
        <v>118</v>
      </c>
      <c r="F50" s="384"/>
      <c r="G50" s="390" t="s">
        <v>60</v>
      </c>
      <c r="H50" s="114"/>
      <c r="K50" s="19"/>
    </row>
    <row r="51" spans="1:11" ht="24" hidden="1">
      <c r="A51" s="163"/>
      <c r="B51" s="352"/>
      <c r="C51" s="350"/>
      <c r="D51" s="402" t="s">
        <v>134</v>
      </c>
      <c r="E51" s="351"/>
      <c r="F51" s="351"/>
      <c r="G51" s="353"/>
      <c r="H51" s="114"/>
      <c r="K51" s="19"/>
    </row>
    <row r="52" spans="1:11" ht="18.75">
      <c r="A52" s="74" t="s">
        <v>10</v>
      </c>
      <c r="B52" s="16"/>
      <c r="C52" s="13"/>
      <c r="D52" s="14">
        <f>D30+D32+D34+D36+D38+D40+D42+D44</f>
        <v>4431400</v>
      </c>
      <c r="E52" s="13"/>
      <c r="F52" s="13"/>
      <c r="G52" s="112"/>
      <c r="H52" s="114"/>
      <c r="J52" s="19"/>
      <c r="K52" s="19"/>
    </row>
    <row r="53" spans="1:11" ht="27.75" customHeight="1">
      <c r="A53" s="553" t="s">
        <v>411</v>
      </c>
      <c r="B53" s="70" t="s">
        <v>412</v>
      </c>
      <c r="C53" s="603">
        <v>2274</v>
      </c>
      <c r="D53" s="398">
        <v>489500</v>
      </c>
      <c r="E53" s="560" t="s">
        <v>63</v>
      </c>
      <c r="F53" s="476" t="s">
        <v>108</v>
      </c>
      <c r="G53" s="586" t="s">
        <v>65</v>
      </c>
    </row>
    <row r="54" spans="1:11" ht="71.25" customHeight="1">
      <c r="A54" s="554"/>
      <c r="B54" s="71"/>
      <c r="C54" s="603"/>
      <c r="D54" s="188" t="s">
        <v>313</v>
      </c>
      <c r="E54" s="560"/>
      <c r="F54" s="477"/>
      <c r="G54" s="586"/>
    </row>
    <row r="55" spans="1:11" ht="32.25" customHeight="1">
      <c r="A55" s="16" t="s">
        <v>61</v>
      </c>
      <c r="B55" s="16"/>
      <c r="C55" s="13"/>
      <c r="D55" s="14">
        <f>D53</f>
        <v>489500</v>
      </c>
      <c r="E55" s="13"/>
      <c r="F55" s="13"/>
      <c r="G55" s="13"/>
      <c r="H55" s="114"/>
    </row>
    <row r="56" spans="1:11" ht="28.5" hidden="1" customHeight="1">
      <c r="A56" s="17" t="s">
        <v>91</v>
      </c>
      <c r="B56" s="598" t="s">
        <v>92</v>
      </c>
      <c r="C56" s="136"/>
      <c r="D56" s="436">
        <v>0</v>
      </c>
      <c r="E56" s="474" t="s">
        <v>13</v>
      </c>
      <c r="F56" s="476" t="s">
        <v>33</v>
      </c>
      <c r="G56" s="472" t="s">
        <v>60</v>
      </c>
      <c r="H56" s="114"/>
    </row>
    <row r="57" spans="1:11" ht="54.75" hidden="1" customHeight="1">
      <c r="A57" s="18"/>
      <c r="B57" s="599"/>
      <c r="C57" s="137">
        <v>2275</v>
      </c>
      <c r="D57" s="394" t="s">
        <v>316</v>
      </c>
      <c r="E57" s="475"/>
      <c r="F57" s="477"/>
      <c r="G57" s="473"/>
      <c r="H57" s="114"/>
    </row>
    <row r="58" spans="1:11" ht="29.25" hidden="1" customHeight="1">
      <c r="A58" s="17" t="s">
        <v>91</v>
      </c>
      <c r="B58" s="598" t="s">
        <v>92</v>
      </c>
      <c r="C58" s="136"/>
      <c r="D58" s="436">
        <v>0</v>
      </c>
      <c r="E58" s="458" t="s">
        <v>314</v>
      </c>
      <c r="F58" s="476" t="s">
        <v>31</v>
      </c>
      <c r="G58" s="472" t="s">
        <v>315</v>
      </c>
      <c r="H58" s="114"/>
    </row>
    <row r="59" spans="1:11" ht="46.5" hidden="1" customHeight="1">
      <c r="A59" s="18"/>
      <c r="B59" s="599"/>
      <c r="C59" s="137">
        <v>2275</v>
      </c>
      <c r="D59" s="394" t="s">
        <v>317</v>
      </c>
      <c r="E59" s="459"/>
      <c r="F59" s="477"/>
      <c r="G59" s="473"/>
      <c r="H59" s="114"/>
    </row>
    <row r="60" spans="1:11" ht="25.5" hidden="1">
      <c r="A60" s="82" t="s">
        <v>93</v>
      </c>
      <c r="B60" s="16"/>
      <c r="C60" s="138"/>
      <c r="D60" s="139">
        <f>D56+D58</f>
        <v>0</v>
      </c>
      <c r="E60" s="13"/>
      <c r="F60" s="13"/>
      <c r="G60" s="13"/>
      <c r="H60" s="114"/>
    </row>
    <row r="61" spans="1:11" ht="49.5" customHeight="1">
      <c r="A61" s="595" t="s">
        <v>413</v>
      </c>
      <c r="B61" s="130" t="s">
        <v>414</v>
      </c>
      <c r="C61" s="308">
        <v>2210</v>
      </c>
      <c r="D61" s="317">
        <f>99000+1238540</f>
        <v>1337540</v>
      </c>
      <c r="E61" s="295" t="s">
        <v>13</v>
      </c>
      <c r="F61" s="309" t="s">
        <v>33</v>
      </c>
      <c r="G61" s="466" t="s">
        <v>304</v>
      </c>
    </row>
    <row r="62" spans="1:11" ht="42.75" customHeight="1">
      <c r="A62" s="592"/>
      <c r="B62" s="293"/>
      <c r="C62" s="78"/>
      <c r="D62" s="279" t="s">
        <v>319</v>
      </c>
      <c r="E62" s="311"/>
      <c r="F62" s="306"/>
      <c r="G62" s="463"/>
    </row>
    <row r="63" spans="1:11" ht="49.5" hidden="1" customHeight="1">
      <c r="A63" s="595" t="s">
        <v>270</v>
      </c>
      <c r="B63" s="130" t="s">
        <v>271</v>
      </c>
      <c r="C63" s="307">
        <v>2210</v>
      </c>
      <c r="D63" s="162">
        <v>0</v>
      </c>
      <c r="E63" s="310" t="s">
        <v>175</v>
      </c>
      <c r="F63" s="305" t="s">
        <v>236</v>
      </c>
      <c r="G63" s="466" t="s">
        <v>304</v>
      </c>
    </row>
    <row r="64" spans="1:11" ht="49.5" hidden="1" customHeight="1">
      <c r="A64" s="592"/>
      <c r="B64" s="298"/>
      <c r="C64" s="78"/>
      <c r="D64" s="279" t="s">
        <v>276</v>
      </c>
      <c r="E64" s="311"/>
      <c r="F64" s="306"/>
      <c r="G64" s="463"/>
    </row>
    <row r="65" spans="1:7" ht="49.5" hidden="1" customHeight="1">
      <c r="A65" s="591" t="s">
        <v>272</v>
      </c>
      <c r="B65" s="293" t="s">
        <v>273</v>
      </c>
      <c r="C65" s="308">
        <v>2210</v>
      </c>
      <c r="D65" s="317">
        <v>0</v>
      </c>
      <c r="E65" s="295" t="s">
        <v>175</v>
      </c>
      <c r="F65" s="309" t="s">
        <v>236</v>
      </c>
      <c r="G65" s="462" t="s">
        <v>305</v>
      </c>
    </row>
    <row r="66" spans="1:7" ht="49.5" hidden="1" customHeight="1">
      <c r="A66" s="592"/>
      <c r="B66" s="293"/>
      <c r="C66" s="294"/>
      <c r="D66" s="279" t="s">
        <v>255</v>
      </c>
      <c r="E66" s="295"/>
      <c r="F66" s="309"/>
      <c r="G66" s="463"/>
    </row>
    <row r="67" spans="1:7" ht="29.25" hidden="1" customHeight="1">
      <c r="A67" s="324" t="s">
        <v>275</v>
      </c>
      <c r="B67" s="130" t="s">
        <v>239</v>
      </c>
      <c r="C67" s="276">
        <v>2210</v>
      </c>
      <c r="D67" s="316">
        <v>0</v>
      </c>
      <c r="E67" s="497" t="s">
        <v>175</v>
      </c>
      <c r="F67" s="497" t="s">
        <v>236</v>
      </c>
      <c r="G67" s="466" t="s">
        <v>304</v>
      </c>
    </row>
    <row r="68" spans="1:7" ht="48" hidden="1" customHeight="1">
      <c r="A68" s="131"/>
      <c r="B68" s="35"/>
      <c r="C68" s="78"/>
      <c r="D68" s="279" t="s">
        <v>295</v>
      </c>
      <c r="E68" s="498"/>
      <c r="F68" s="498"/>
      <c r="G68" s="463"/>
    </row>
    <row r="69" spans="1:7" ht="48" hidden="1" customHeight="1">
      <c r="A69" s="325" t="s">
        <v>277</v>
      </c>
      <c r="B69" s="130" t="s">
        <v>281</v>
      </c>
      <c r="C69" s="314">
        <v>2210</v>
      </c>
      <c r="D69" s="316">
        <v>0</v>
      </c>
      <c r="E69" s="497" t="s">
        <v>175</v>
      </c>
      <c r="F69" s="312" t="s">
        <v>236</v>
      </c>
      <c r="G69" s="466" t="s">
        <v>304</v>
      </c>
    </row>
    <row r="70" spans="1:7" ht="48" hidden="1" customHeight="1">
      <c r="A70" s="242"/>
      <c r="B70" s="61"/>
      <c r="C70" s="294"/>
      <c r="D70" s="279" t="s">
        <v>296</v>
      </c>
      <c r="E70" s="498"/>
      <c r="F70" s="312"/>
      <c r="G70" s="463"/>
    </row>
    <row r="71" spans="1:7" ht="44.25" hidden="1" customHeight="1">
      <c r="A71" s="435" t="s">
        <v>385</v>
      </c>
      <c r="B71" s="59" t="s">
        <v>59</v>
      </c>
      <c r="C71" s="57">
        <v>2210</v>
      </c>
      <c r="D71" s="316">
        <v>0</v>
      </c>
      <c r="E71" s="587" t="s">
        <v>13</v>
      </c>
      <c r="F71" s="300" t="s">
        <v>33</v>
      </c>
      <c r="G71" s="497" t="s">
        <v>306</v>
      </c>
    </row>
    <row r="72" spans="1:7" ht="33.75" hidden="1" customHeight="1">
      <c r="A72" s="102"/>
      <c r="B72" s="60"/>
      <c r="C72" s="58"/>
      <c r="D72" s="245" t="s">
        <v>318</v>
      </c>
      <c r="E72" s="588"/>
      <c r="F72" s="301"/>
      <c r="G72" s="498"/>
    </row>
    <row r="73" spans="1:7" ht="36" hidden="1" customHeight="1">
      <c r="A73" s="79" t="s">
        <v>391</v>
      </c>
      <c r="B73" s="59" t="s">
        <v>320</v>
      </c>
      <c r="C73" s="57">
        <v>2210</v>
      </c>
      <c r="D73" s="410">
        <v>0</v>
      </c>
      <c r="E73" s="497" t="s">
        <v>13</v>
      </c>
      <c r="F73" s="327" t="s">
        <v>123</v>
      </c>
      <c r="G73" s="497" t="s">
        <v>306</v>
      </c>
    </row>
    <row r="74" spans="1:7" ht="48" hidden="1" customHeight="1">
      <c r="A74" s="102"/>
      <c r="B74" s="334"/>
      <c r="C74" s="58"/>
      <c r="D74" s="245" t="s">
        <v>321</v>
      </c>
      <c r="E74" s="498"/>
      <c r="F74" s="379"/>
      <c r="G74" s="498"/>
    </row>
    <row r="75" spans="1:7" ht="48" hidden="1" customHeight="1">
      <c r="A75" s="377" t="s">
        <v>294</v>
      </c>
      <c r="B75" s="375" t="s">
        <v>293</v>
      </c>
      <c r="C75" s="359">
        <v>2210</v>
      </c>
      <c r="D75" s="364">
        <v>0</v>
      </c>
      <c r="E75" s="508" t="s">
        <v>175</v>
      </c>
      <c r="F75" s="366" t="s">
        <v>236</v>
      </c>
      <c r="G75" s="508" t="s">
        <v>306</v>
      </c>
    </row>
    <row r="76" spans="1:7" ht="48" hidden="1" customHeight="1">
      <c r="A76" s="378"/>
      <c r="B76" s="370"/>
      <c r="C76" s="376"/>
      <c r="D76" s="240" t="s">
        <v>297</v>
      </c>
      <c r="E76" s="509"/>
      <c r="F76" s="367"/>
      <c r="G76" s="509"/>
    </row>
    <row r="77" spans="1:7" ht="35.25" hidden="1" customHeight="1">
      <c r="A77" s="79" t="s">
        <v>323</v>
      </c>
      <c r="B77" s="59" t="s">
        <v>322</v>
      </c>
      <c r="C77" s="57">
        <v>2210</v>
      </c>
      <c r="D77" s="391">
        <v>0</v>
      </c>
      <c r="E77" s="497" t="s">
        <v>227</v>
      </c>
      <c r="F77" s="328" t="s">
        <v>33</v>
      </c>
      <c r="G77" s="497" t="s">
        <v>306</v>
      </c>
    </row>
    <row r="78" spans="1:7" ht="33.75" hidden="1" customHeight="1">
      <c r="A78" s="102"/>
      <c r="B78" s="334"/>
      <c r="C78" s="58"/>
      <c r="D78" s="125" t="s">
        <v>324</v>
      </c>
      <c r="E78" s="498"/>
      <c r="F78" s="329"/>
      <c r="G78" s="498"/>
    </row>
    <row r="79" spans="1:7" ht="48" hidden="1" customHeight="1">
      <c r="A79" s="242" t="s">
        <v>327</v>
      </c>
      <c r="B79" s="132" t="s">
        <v>325</v>
      </c>
      <c r="C79" s="290">
        <v>2210</v>
      </c>
      <c r="D79" s="392">
        <v>0</v>
      </c>
      <c r="E79" s="575" t="s">
        <v>175</v>
      </c>
      <c r="F79" s="291" t="s">
        <v>236</v>
      </c>
      <c r="G79" s="575" t="s">
        <v>306</v>
      </c>
    </row>
    <row r="80" spans="1:7" ht="35.25" hidden="1" customHeight="1">
      <c r="A80" s="242"/>
      <c r="B80" s="243"/>
      <c r="C80" s="290"/>
      <c r="D80" s="125" t="s">
        <v>326</v>
      </c>
      <c r="E80" s="498"/>
      <c r="F80" s="291"/>
      <c r="G80" s="498"/>
    </row>
    <row r="81" spans="1:10" ht="48" hidden="1" customHeight="1">
      <c r="A81" s="75" t="s">
        <v>261</v>
      </c>
      <c r="B81" s="318" t="s">
        <v>257</v>
      </c>
      <c r="C81" s="286">
        <v>2210</v>
      </c>
      <c r="D81" s="316">
        <v>0</v>
      </c>
      <c r="E81" s="497" t="s">
        <v>175</v>
      </c>
      <c r="F81" s="284" t="s">
        <v>236</v>
      </c>
      <c r="G81" s="497" t="s">
        <v>60</v>
      </c>
    </row>
    <row r="82" spans="1:10" ht="48" hidden="1" customHeight="1">
      <c r="A82" s="131"/>
      <c r="B82" s="298"/>
      <c r="C82" s="78"/>
      <c r="D82" s="279" t="s">
        <v>301</v>
      </c>
      <c r="E82" s="498"/>
      <c r="F82" s="285"/>
      <c r="G82" s="498"/>
    </row>
    <row r="83" spans="1:10" ht="48" hidden="1" customHeight="1">
      <c r="A83" s="304" t="s">
        <v>265</v>
      </c>
      <c r="B83" s="132" t="s">
        <v>256</v>
      </c>
      <c r="C83" s="286">
        <v>2210</v>
      </c>
      <c r="D83" s="316">
        <v>0</v>
      </c>
      <c r="E83" s="288" t="s">
        <v>175</v>
      </c>
      <c r="F83" s="284" t="s">
        <v>236</v>
      </c>
      <c r="G83" s="497" t="s">
        <v>60</v>
      </c>
    </row>
    <row r="84" spans="1:10" ht="48" hidden="1" customHeight="1">
      <c r="A84" s="131"/>
      <c r="B84" s="298"/>
      <c r="C84" s="78"/>
      <c r="D84" s="279" t="s">
        <v>258</v>
      </c>
      <c r="E84" s="289"/>
      <c r="F84" s="285"/>
      <c r="G84" s="498"/>
    </row>
    <row r="85" spans="1:10" ht="48" hidden="1" customHeight="1">
      <c r="A85" s="304" t="s">
        <v>253</v>
      </c>
      <c r="B85" s="130" t="s">
        <v>252</v>
      </c>
      <c r="C85" s="313">
        <v>2210</v>
      </c>
      <c r="D85" s="316">
        <v>0</v>
      </c>
      <c r="E85" s="288" t="s">
        <v>260</v>
      </c>
      <c r="F85" s="284" t="s">
        <v>236</v>
      </c>
      <c r="G85" s="497" t="s">
        <v>60</v>
      </c>
    </row>
    <row r="86" spans="1:10" ht="48" hidden="1" customHeight="1">
      <c r="A86" s="131"/>
      <c r="B86" s="298"/>
      <c r="C86" s="78"/>
      <c r="D86" s="279" t="s">
        <v>259</v>
      </c>
      <c r="E86" s="289"/>
      <c r="F86" s="285"/>
      <c r="G86" s="498"/>
    </row>
    <row r="87" spans="1:10" ht="48" hidden="1" customHeight="1">
      <c r="A87" s="304" t="s">
        <v>263</v>
      </c>
      <c r="B87" s="130" t="s">
        <v>254</v>
      </c>
      <c r="C87" s="313">
        <v>2210</v>
      </c>
      <c r="D87" s="347">
        <v>0</v>
      </c>
      <c r="E87" s="497" t="s">
        <v>175</v>
      </c>
      <c r="F87" s="305" t="s">
        <v>236</v>
      </c>
      <c r="G87" s="497" t="s">
        <v>306</v>
      </c>
    </row>
    <row r="88" spans="1:10" ht="48" hidden="1" customHeight="1">
      <c r="A88" s="131"/>
      <c r="B88" s="298"/>
      <c r="C88" s="78"/>
      <c r="D88" s="279" t="s">
        <v>298</v>
      </c>
      <c r="E88" s="498"/>
      <c r="F88" s="306"/>
      <c r="G88" s="498"/>
    </row>
    <row r="89" spans="1:10" ht="48" hidden="1" customHeight="1">
      <c r="A89" s="292" t="s">
        <v>267</v>
      </c>
      <c r="B89" s="293" t="s">
        <v>266</v>
      </c>
      <c r="C89" s="314">
        <v>2210</v>
      </c>
      <c r="D89" s="315">
        <v>0</v>
      </c>
      <c r="E89" s="497" t="s">
        <v>175</v>
      </c>
      <c r="F89" s="287" t="s">
        <v>236</v>
      </c>
      <c r="G89" s="575" t="s">
        <v>306</v>
      </c>
    </row>
    <row r="90" spans="1:10" ht="48" hidden="1" customHeight="1">
      <c r="A90" s="131"/>
      <c r="B90" s="298"/>
      <c r="C90" s="78"/>
      <c r="D90" s="279" t="s">
        <v>268</v>
      </c>
      <c r="E90" s="498"/>
      <c r="F90" s="285"/>
      <c r="G90" s="498"/>
    </row>
    <row r="91" spans="1:10" ht="48" hidden="1" customHeight="1">
      <c r="A91" s="296"/>
      <c r="B91" s="130"/>
      <c r="C91" s="297"/>
      <c r="D91" s="299">
        <v>0</v>
      </c>
      <c r="E91" s="497" t="s">
        <v>175</v>
      </c>
      <c r="F91" s="300" t="s">
        <v>236</v>
      </c>
      <c r="G91" s="497" t="s">
        <v>251</v>
      </c>
    </row>
    <row r="92" spans="1:10" ht="48" hidden="1" customHeight="1">
      <c r="A92" s="131"/>
      <c r="B92" s="298"/>
      <c r="C92" s="78"/>
      <c r="D92" s="279" t="s">
        <v>240</v>
      </c>
      <c r="E92" s="498"/>
      <c r="F92" s="301"/>
      <c r="G92" s="498"/>
    </row>
    <row r="93" spans="1:10" ht="35.25" hidden="1" customHeight="1">
      <c r="A93" s="292" t="s">
        <v>262</v>
      </c>
      <c r="B93" s="293" t="s">
        <v>264</v>
      </c>
      <c r="C93" s="314">
        <v>2210</v>
      </c>
      <c r="D93" s="315">
        <v>0</v>
      </c>
      <c r="E93" s="497" t="s">
        <v>175</v>
      </c>
      <c r="F93" s="302" t="s">
        <v>236</v>
      </c>
      <c r="G93" s="575" t="s">
        <v>306</v>
      </c>
    </row>
    <row r="94" spans="1:10" ht="48" hidden="1" customHeight="1">
      <c r="A94" s="292"/>
      <c r="B94" s="293"/>
      <c r="C94" s="294"/>
      <c r="D94" s="279" t="s">
        <v>269</v>
      </c>
      <c r="E94" s="498"/>
      <c r="F94" s="302"/>
      <c r="G94" s="498"/>
    </row>
    <row r="95" spans="1:10" ht="29.25" hidden="1" customHeight="1">
      <c r="A95" s="75"/>
      <c r="B95" s="130"/>
      <c r="C95" s="276"/>
      <c r="D95" s="303"/>
      <c r="E95" s="537"/>
      <c r="F95" s="497"/>
      <c r="G95" s="466"/>
      <c r="J95" s="466"/>
    </row>
    <row r="96" spans="1:10" ht="54.75" hidden="1" customHeight="1">
      <c r="A96" s="131"/>
      <c r="B96" s="35"/>
      <c r="C96" s="78"/>
      <c r="D96" s="279"/>
      <c r="E96" s="538"/>
      <c r="F96" s="498"/>
      <c r="G96" s="463"/>
      <c r="J96" s="463"/>
    </row>
    <row r="97" spans="1:12" ht="48.75" hidden="1" customHeight="1">
      <c r="A97" s="481" t="s">
        <v>140</v>
      </c>
      <c r="B97" s="571" t="s">
        <v>141</v>
      </c>
      <c r="C97" s="495">
        <v>2210</v>
      </c>
      <c r="D97" s="277">
        <v>0</v>
      </c>
      <c r="E97" s="497" t="s">
        <v>125</v>
      </c>
      <c r="F97" s="485" t="s">
        <v>108</v>
      </c>
      <c r="G97" s="272"/>
    </row>
    <row r="98" spans="1:12" ht="48" hidden="1" customHeight="1">
      <c r="A98" s="482"/>
      <c r="B98" s="572"/>
      <c r="C98" s="496"/>
      <c r="D98" s="113" t="s">
        <v>229</v>
      </c>
      <c r="E98" s="498"/>
      <c r="F98" s="484"/>
      <c r="G98" s="273"/>
    </row>
    <row r="99" spans="1:12" ht="29.25" customHeight="1">
      <c r="A99" s="8" t="s">
        <v>12</v>
      </c>
      <c r="B99" s="9"/>
      <c r="C99" s="10"/>
      <c r="D99" s="11">
        <f>D61+D71+D73</f>
        <v>1337540</v>
      </c>
      <c r="E99" s="12"/>
      <c r="F99" s="12"/>
      <c r="G99" s="12"/>
      <c r="H99" s="199"/>
      <c r="I99" s="114"/>
      <c r="J99" s="246"/>
      <c r="K99" s="409"/>
      <c r="L99" s="172"/>
    </row>
    <row r="100" spans="1:12" ht="39" hidden="1" customHeight="1">
      <c r="A100" s="573" t="s">
        <v>55</v>
      </c>
      <c r="B100" s="20" t="s">
        <v>16</v>
      </c>
      <c r="C100" s="40">
        <v>2240</v>
      </c>
      <c r="D100" s="51">
        <v>0</v>
      </c>
      <c r="E100" s="24" t="s">
        <v>13</v>
      </c>
      <c r="F100" s="26" t="s">
        <v>23</v>
      </c>
      <c r="G100" s="28" t="s">
        <v>11</v>
      </c>
    </row>
    <row r="101" spans="1:12" ht="62.25" hidden="1" customHeight="1">
      <c r="A101" s="574"/>
      <c r="B101" s="21"/>
      <c r="C101" s="41"/>
      <c r="D101" s="30" t="s">
        <v>25</v>
      </c>
      <c r="E101" s="25"/>
      <c r="F101" s="27"/>
      <c r="G101" s="29"/>
    </row>
    <row r="102" spans="1:12" ht="49.5" hidden="1" customHeight="1">
      <c r="A102" s="46" t="s">
        <v>53</v>
      </c>
      <c r="B102" s="20" t="s">
        <v>16</v>
      </c>
      <c r="C102" s="40">
        <v>2240</v>
      </c>
      <c r="D102" s="51">
        <v>0</v>
      </c>
      <c r="E102" s="37" t="s">
        <v>13</v>
      </c>
      <c r="F102" s="38" t="s">
        <v>23</v>
      </c>
      <c r="G102" s="28" t="s">
        <v>11</v>
      </c>
    </row>
    <row r="103" spans="1:12" ht="53.25" hidden="1" customHeight="1">
      <c r="A103" s="46" t="s">
        <v>54</v>
      </c>
      <c r="B103" s="21"/>
      <c r="C103" s="42"/>
      <c r="D103" s="30" t="s">
        <v>24</v>
      </c>
      <c r="E103" s="37"/>
      <c r="F103" s="38"/>
      <c r="G103" s="39"/>
    </row>
    <row r="104" spans="1:12" ht="42" hidden="1" customHeight="1">
      <c r="A104" s="47" t="s">
        <v>26</v>
      </c>
      <c r="B104" s="20" t="s">
        <v>22</v>
      </c>
      <c r="C104" s="604">
        <v>2240</v>
      </c>
      <c r="D104" s="51">
        <v>0</v>
      </c>
      <c r="E104" s="458" t="s">
        <v>13</v>
      </c>
      <c r="F104" s="518" t="s">
        <v>23</v>
      </c>
      <c r="G104" s="472" t="s">
        <v>11</v>
      </c>
    </row>
    <row r="105" spans="1:12" ht="49.5" hidden="1" customHeight="1">
      <c r="A105" s="48"/>
      <c r="B105" s="21"/>
      <c r="C105" s="605"/>
      <c r="D105" s="7" t="s">
        <v>21</v>
      </c>
      <c r="E105" s="459"/>
      <c r="F105" s="519"/>
      <c r="G105" s="473"/>
    </row>
    <row r="106" spans="1:12" ht="49.5" hidden="1" customHeight="1">
      <c r="A106" s="49" t="s">
        <v>27</v>
      </c>
      <c r="B106" s="20" t="s">
        <v>22</v>
      </c>
      <c r="C106" s="99">
        <v>2240</v>
      </c>
      <c r="D106" s="50">
        <v>0</v>
      </c>
      <c r="E106" s="37" t="s">
        <v>13</v>
      </c>
      <c r="F106" s="45" t="s">
        <v>23</v>
      </c>
      <c r="G106" s="39" t="s">
        <v>11</v>
      </c>
    </row>
    <row r="107" spans="1:12" ht="49.5" hidden="1" customHeight="1">
      <c r="A107" s="49"/>
      <c r="B107" s="44"/>
      <c r="C107" s="99"/>
      <c r="D107" s="7" t="s">
        <v>28</v>
      </c>
      <c r="E107" s="37"/>
      <c r="F107" s="45"/>
      <c r="G107" s="39"/>
    </row>
    <row r="108" spans="1:12" ht="61.5" customHeight="1">
      <c r="A108" s="553" t="s">
        <v>415</v>
      </c>
      <c r="B108" s="20" t="s">
        <v>416</v>
      </c>
      <c r="C108" s="495">
        <v>2240</v>
      </c>
      <c r="D108" s="252">
        <f>1000000-197550</f>
        <v>802450</v>
      </c>
      <c r="E108" s="458" t="s">
        <v>89</v>
      </c>
      <c r="F108" s="460" t="s">
        <v>33</v>
      </c>
      <c r="G108" s="486" t="s">
        <v>66</v>
      </c>
    </row>
    <row r="109" spans="1:12" ht="43.5" customHeight="1">
      <c r="A109" s="554"/>
      <c r="B109" s="21"/>
      <c r="C109" s="496"/>
      <c r="D109" s="104" t="s">
        <v>479</v>
      </c>
      <c r="E109" s="459"/>
      <c r="F109" s="461"/>
      <c r="G109" s="487"/>
      <c r="H109" s="196"/>
      <c r="L109" s="19"/>
    </row>
    <row r="110" spans="1:12" ht="41.25" customHeight="1">
      <c r="A110" s="589" t="s">
        <v>477</v>
      </c>
      <c r="B110" s="20" t="s">
        <v>476</v>
      </c>
      <c r="C110" s="454">
        <v>2240</v>
      </c>
      <c r="D110" s="252">
        <v>197550</v>
      </c>
      <c r="E110" s="518" t="s">
        <v>193</v>
      </c>
      <c r="F110" s="460" t="s">
        <v>31</v>
      </c>
      <c r="G110" s="579" t="s">
        <v>481</v>
      </c>
    </row>
    <row r="111" spans="1:12" ht="103.5" customHeight="1">
      <c r="A111" s="590"/>
      <c r="B111" s="437" t="s">
        <v>478</v>
      </c>
      <c r="C111" s="455"/>
      <c r="D111" s="104" t="s">
        <v>480</v>
      </c>
      <c r="E111" s="519"/>
      <c r="F111" s="461"/>
      <c r="G111" s="580"/>
      <c r="H111" s="196"/>
    </row>
    <row r="112" spans="1:12" ht="28.5" hidden="1" customHeight="1">
      <c r="A112" s="98" t="s">
        <v>207</v>
      </c>
      <c r="B112" s="530" t="s">
        <v>206</v>
      </c>
      <c r="C112" s="109">
        <v>2240</v>
      </c>
      <c r="D112" s="254">
        <v>0</v>
      </c>
      <c r="E112" s="518" t="s">
        <v>193</v>
      </c>
      <c r="F112" s="253" t="s">
        <v>208</v>
      </c>
      <c r="G112" s="486" t="s">
        <v>60</v>
      </c>
      <c r="H112" s="196"/>
    </row>
    <row r="113" spans="1:8" ht="21.75" hidden="1" customHeight="1">
      <c r="A113" s="98"/>
      <c r="B113" s="531"/>
      <c r="C113" s="109"/>
      <c r="D113" s="104" t="s">
        <v>209</v>
      </c>
      <c r="E113" s="519"/>
      <c r="F113" s="253"/>
      <c r="G113" s="487"/>
      <c r="H113" s="196"/>
    </row>
    <row r="114" spans="1:8" ht="88.5" customHeight="1">
      <c r="A114" s="481" t="s">
        <v>417</v>
      </c>
      <c r="B114" s="20" t="s">
        <v>418</v>
      </c>
      <c r="C114" s="356">
        <v>2240</v>
      </c>
      <c r="D114" s="252">
        <v>7455700</v>
      </c>
      <c r="E114" s="458" t="s">
        <v>89</v>
      </c>
      <c r="F114" s="460" t="s">
        <v>33</v>
      </c>
      <c r="G114" s="579" t="s">
        <v>490</v>
      </c>
    </row>
    <row r="115" spans="1:8" ht="59.25" customHeight="1">
      <c r="A115" s="482"/>
      <c r="B115" s="97"/>
      <c r="C115" s="357"/>
      <c r="D115" s="30" t="s">
        <v>368</v>
      </c>
      <c r="E115" s="459"/>
      <c r="F115" s="461"/>
      <c r="G115" s="580"/>
    </row>
    <row r="116" spans="1:8" ht="66.75" customHeight="1">
      <c r="A116" s="481" t="s">
        <v>419</v>
      </c>
      <c r="B116" s="20" t="s">
        <v>420</v>
      </c>
      <c r="C116" s="373">
        <v>2240</v>
      </c>
      <c r="D116" s="252">
        <v>1385400</v>
      </c>
      <c r="E116" s="368" t="s">
        <v>310</v>
      </c>
      <c r="F116" s="371" t="s">
        <v>311</v>
      </c>
      <c r="G116" s="579" t="s">
        <v>337</v>
      </c>
    </row>
    <row r="117" spans="1:8" ht="80.25" customHeight="1">
      <c r="A117" s="482"/>
      <c r="B117" s="97"/>
      <c r="C117" s="374"/>
      <c r="D117" s="394" t="s">
        <v>369</v>
      </c>
      <c r="E117" s="369"/>
      <c r="F117" s="372"/>
      <c r="G117" s="580"/>
    </row>
    <row r="118" spans="1:8" ht="9" hidden="1" customHeight="1">
      <c r="A118" s="133" t="s">
        <v>131</v>
      </c>
      <c r="B118" s="20" t="s">
        <v>132</v>
      </c>
      <c r="C118" s="109">
        <v>2240</v>
      </c>
      <c r="D118" s="96">
        <v>0</v>
      </c>
      <c r="E118" s="37" t="s">
        <v>118</v>
      </c>
      <c r="F118" s="165" t="s">
        <v>33</v>
      </c>
      <c r="G118" s="164" t="s">
        <v>60</v>
      </c>
    </row>
    <row r="119" spans="1:8" ht="21.75" hidden="1" customHeight="1">
      <c r="A119" s="133"/>
      <c r="B119" s="97"/>
      <c r="C119" s="109"/>
      <c r="D119" s="30" t="s">
        <v>133</v>
      </c>
      <c r="E119" s="37"/>
      <c r="F119" s="165"/>
      <c r="G119" s="166"/>
    </row>
    <row r="120" spans="1:8" ht="64.5" customHeight="1">
      <c r="A120" s="553" t="s">
        <v>468</v>
      </c>
      <c r="B120" s="20" t="s">
        <v>29</v>
      </c>
      <c r="C120" s="495">
        <v>2240</v>
      </c>
      <c r="D120" s="453">
        <f>161930-26988.48</f>
        <v>134941.51999999999</v>
      </c>
      <c r="E120" s="460" t="s">
        <v>30</v>
      </c>
      <c r="F120" s="518" t="s">
        <v>31</v>
      </c>
      <c r="G120" s="28" t="s">
        <v>60</v>
      </c>
    </row>
    <row r="121" spans="1:8" ht="39" customHeight="1">
      <c r="A121" s="554"/>
      <c r="B121" s="21"/>
      <c r="C121" s="496"/>
      <c r="D121" s="104" t="s">
        <v>471</v>
      </c>
      <c r="E121" s="461"/>
      <c r="F121" s="519"/>
      <c r="G121" s="29"/>
      <c r="H121" s="196"/>
    </row>
    <row r="122" spans="1:8" s="362" customFormat="1" ht="50.25" customHeight="1">
      <c r="A122" s="553" t="s">
        <v>468</v>
      </c>
      <c r="B122" s="20" t="s">
        <v>29</v>
      </c>
      <c r="C122" s="495">
        <v>2240</v>
      </c>
      <c r="D122" s="453">
        <v>26988.48</v>
      </c>
      <c r="E122" s="360" t="s">
        <v>118</v>
      </c>
      <c r="F122" s="355"/>
      <c r="G122" s="361" t="s">
        <v>466</v>
      </c>
    </row>
    <row r="123" spans="1:8" s="362" customFormat="1" ht="63.75" customHeight="1">
      <c r="A123" s="554"/>
      <c r="B123" s="21"/>
      <c r="C123" s="496"/>
      <c r="D123" s="104" t="s">
        <v>472</v>
      </c>
      <c r="E123" s="360"/>
      <c r="F123" s="355"/>
      <c r="G123" s="363"/>
    </row>
    <row r="124" spans="1:8" ht="51" hidden="1" customHeight="1">
      <c r="A124" s="17" t="s">
        <v>68</v>
      </c>
      <c r="B124" s="20" t="s">
        <v>69</v>
      </c>
      <c r="C124" s="576">
        <v>2240</v>
      </c>
      <c r="D124" s="96">
        <v>0</v>
      </c>
      <c r="E124" s="458" t="s">
        <v>70</v>
      </c>
      <c r="F124" s="518" t="s">
        <v>31</v>
      </c>
      <c r="G124" s="122" t="s">
        <v>60</v>
      </c>
    </row>
    <row r="125" spans="1:8" ht="27" hidden="1" customHeight="1">
      <c r="A125" s="18"/>
      <c r="B125" s="21"/>
      <c r="C125" s="577"/>
      <c r="D125" s="30" t="s">
        <v>71</v>
      </c>
      <c r="E125" s="459"/>
      <c r="F125" s="519"/>
      <c r="G125" s="123"/>
    </row>
    <row r="126" spans="1:8" ht="50.25" hidden="1" customHeight="1">
      <c r="A126" s="43" t="s">
        <v>34</v>
      </c>
      <c r="B126" s="20" t="s">
        <v>67</v>
      </c>
      <c r="C126" s="109">
        <v>2240</v>
      </c>
      <c r="D126" s="96">
        <v>0</v>
      </c>
      <c r="E126" s="103" t="s">
        <v>13</v>
      </c>
      <c r="F126" s="52" t="s">
        <v>31</v>
      </c>
      <c r="G126" s="472" t="s">
        <v>60</v>
      </c>
    </row>
    <row r="127" spans="1:8" ht="30.75" hidden="1" customHeight="1">
      <c r="A127" s="18"/>
      <c r="B127" s="21"/>
      <c r="C127" s="94"/>
      <c r="D127" s="7" t="s">
        <v>35</v>
      </c>
      <c r="E127" s="33"/>
      <c r="F127" s="32"/>
      <c r="G127" s="473"/>
    </row>
    <row r="128" spans="1:8" ht="45" hidden="1" customHeight="1">
      <c r="A128" s="17" t="s">
        <v>68</v>
      </c>
      <c r="B128" s="20" t="s">
        <v>69</v>
      </c>
      <c r="C128" s="576">
        <v>2240</v>
      </c>
      <c r="D128" s="96">
        <v>0</v>
      </c>
      <c r="E128" s="458" t="s">
        <v>70</v>
      </c>
      <c r="F128" s="518" t="s">
        <v>123</v>
      </c>
      <c r="G128" s="122" t="s">
        <v>60</v>
      </c>
    </row>
    <row r="129" spans="1:8" ht="27" hidden="1" customHeight="1">
      <c r="A129" s="18"/>
      <c r="B129" s="21"/>
      <c r="C129" s="577"/>
      <c r="D129" s="30" t="s">
        <v>152</v>
      </c>
      <c r="E129" s="459"/>
      <c r="F129" s="519"/>
      <c r="G129" s="123"/>
    </row>
    <row r="130" spans="1:8" ht="43.5" customHeight="1">
      <c r="A130" s="553" t="s">
        <v>421</v>
      </c>
      <c r="B130" s="20" t="s">
        <v>422</v>
      </c>
      <c r="C130" s="200">
        <v>2240</v>
      </c>
      <c r="D130" s="252">
        <f>600000-37774.66</f>
        <v>562225.34</v>
      </c>
      <c r="E130" s="458" t="s">
        <v>70</v>
      </c>
      <c r="F130" s="195" t="s">
        <v>31</v>
      </c>
      <c r="G130" s="122" t="s">
        <v>60</v>
      </c>
      <c r="H130" s="196"/>
    </row>
    <row r="131" spans="1:8" ht="51.75" customHeight="1">
      <c r="A131" s="554"/>
      <c r="B131" s="44"/>
      <c r="C131" s="407"/>
      <c r="D131" s="30" t="s">
        <v>453</v>
      </c>
      <c r="E131" s="459"/>
      <c r="F131" s="195"/>
      <c r="G131" s="201"/>
    </row>
    <row r="132" spans="1:8" ht="40.5" customHeight="1">
      <c r="A132" s="553" t="s">
        <v>421</v>
      </c>
      <c r="B132" s="20" t="s">
        <v>69</v>
      </c>
      <c r="C132" s="200">
        <v>2240</v>
      </c>
      <c r="D132" s="252">
        <v>37774.660000000003</v>
      </c>
      <c r="E132" s="458" t="s">
        <v>118</v>
      </c>
      <c r="F132" s="445" t="s">
        <v>23</v>
      </c>
      <c r="G132" s="381" t="s">
        <v>60</v>
      </c>
    </row>
    <row r="133" spans="1:8" ht="35.25" customHeight="1">
      <c r="A133" s="554"/>
      <c r="B133" s="44"/>
      <c r="C133" s="441"/>
      <c r="D133" s="30" t="s">
        <v>454</v>
      </c>
      <c r="E133" s="459"/>
      <c r="F133" s="380"/>
      <c r="G133" s="448" t="s">
        <v>331</v>
      </c>
    </row>
    <row r="134" spans="1:8" ht="42.75" hidden="1" customHeight="1">
      <c r="A134" s="17" t="s">
        <v>372</v>
      </c>
      <c r="B134" s="20" t="s">
        <v>72</v>
      </c>
      <c r="C134" s="576">
        <v>2240</v>
      </c>
      <c r="D134" s="347">
        <v>0</v>
      </c>
      <c r="E134" s="458" t="s">
        <v>118</v>
      </c>
      <c r="F134" s="497" t="s">
        <v>33</v>
      </c>
      <c r="G134" s="472" t="s">
        <v>65</v>
      </c>
    </row>
    <row r="135" spans="1:8" ht="30.75" hidden="1" customHeight="1">
      <c r="A135" s="18" t="s">
        <v>73</v>
      </c>
      <c r="B135" s="21"/>
      <c r="C135" s="577"/>
      <c r="D135" s="30" t="s">
        <v>338</v>
      </c>
      <c r="E135" s="459"/>
      <c r="F135" s="498"/>
      <c r="G135" s="473"/>
    </row>
    <row r="136" spans="1:8" ht="36" hidden="1" customHeight="1">
      <c r="A136" s="17" t="s">
        <v>370</v>
      </c>
      <c r="B136" s="530" t="s">
        <v>72</v>
      </c>
      <c r="C136" s="576">
        <v>2240</v>
      </c>
      <c r="D136" s="162">
        <v>0</v>
      </c>
      <c r="E136" s="458" t="s">
        <v>118</v>
      </c>
      <c r="F136" s="497" t="s">
        <v>33</v>
      </c>
      <c r="G136" s="472" t="s">
        <v>74</v>
      </c>
    </row>
    <row r="137" spans="1:8" ht="36.75" hidden="1" customHeight="1">
      <c r="A137" s="18"/>
      <c r="B137" s="531"/>
      <c r="C137" s="577"/>
      <c r="D137" s="30" t="s">
        <v>339</v>
      </c>
      <c r="E137" s="459"/>
      <c r="F137" s="498"/>
      <c r="G137" s="473"/>
    </row>
    <row r="138" spans="1:8" ht="56.25" hidden="1" customHeight="1">
      <c r="A138" s="17" t="s">
        <v>371</v>
      </c>
      <c r="B138" s="20" t="s">
        <v>72</v>
      </c>
      <c r="C138" s="576">
        <v>2240</v>
      </c>
      <c r="D138" s="316">
        <v>0</v>
      </c>
      <c r="E138" s="458" t="s">
        <v>118</v>
      </c>
      <c r="F138" s="497" t="s">
        <v>33</v>
      </c>
      <c r="G138" s="486" t="s">
        <v>60</v>
      </c>
    </row>
    <row r="139" spans="1:8" ht="30.75" hidden="1" customHeight="1">
      <c r="A139" s="18"/>
      <c r="B139" s="21"/>
      <c r="C139" s="577"/>
      <c r="D139" s="30" t="s">
        <v>367</v>
      </c>
      <c r="E139" s="459"/>
      <c r="F139" s="498"/>
      <c r="G139" s="487"/>
    </row>
    <row r="140" spans="1:8" ht="94.5" customHeight="1">
      <c r="A140" s="553" t="s">
        <v>448</v>
      </c>
      <c r="B140" s="20" t="s">
        <v>36</v>
      </c>
      <c r="C140" s="109">
        <v>2240</v>
      </c>
      <c r="D140" s="347">
        <f>17647598-3233274.88</f>
        <v>14414323.120000001</v>
      </c>
      <c r="E140" s="434" t="s">
        <v>461</v>
      </c>
      <c r="F140" s="460" t="s">
        <v>31</v>
      </c>
      <c r="G140" s="472" t="s">
        <v>60</v>
      </c>
      <c r="H140" s="196"/>
    </row>
    <row r="141" spans="1:8" ht="42" customHeight="1">
      <c r="A141" s="554"/>
      <c r="B141" s="437" t="s">
        <v>423</v>
      </c>
      <c r="C141" s="393"/>
      <c r="D141" s="104" t="s">
        <v>457</v>
      </c>
      <c r="E141" s="33"/>
      <c r="F141" s="461"/>
      <c r="G141" s="473"/>
      <c r="H141" s="433"/>
    </row>
    <row r="142" spans="1:8" ht="42" customHeight="1">
      <c r="A142" s="553" t="s">
        <v>448</v>
      </c>
      <c r="B142" s="20" t="s">
        <v>36</v>
      </c>
      <c r="C142" s="449" t="s">
        <v>455</v>
      </c>
      <c r="D142" s="347">
        <v>3233274.88</v>
      </c>
      <c r="E142" s="444" t="s">
        <v>118</v>
      </c>
      <c r="F142" s="442" t="s">
        <v>31</v>
      </c>
      <c r="G142" s="440" t="s">
        <v>60</v>
      </c>
      <c r="H142" s="433"/>
    </row>
    <row r="143" spans="1:8" ht="60.75" customHeight="1">
      <c r="A143" s="554"/>
      <c r="B143" s="437" t="s">
        <v>423</v>
      </c>
      <c r="C143" s="393"/>
      <c r="D143" s="113" t="s">
        <v>458</v>
      </c>
      <c r="E143" s="446"/>
      <c r="F143" s="443"/>
      <c r="G143" s="450" t="s">
        <v>456</v>
      </c>
      <c r="H143" s="433"/>
    </row>
    <row r="144" spans="1:8" ht="47.25" customHeight="1">
      <c r="A144" s="553" t="s">
        <v>427</v>
      </c>
      <c r="B144" s="20" t="s">
        <v>424</v>
      </c>
      <c r="C144" s="109">
        <v>2240</v>
      </c>
      <c r="D144" s="316">
        <v>300000</v>
      </c>
      <c r="E144" s="345" t="s">
        <v>119</v>
      </c>
      <c r="F144" s="343" t="s">
        <v>31</v>
      </c>
      <c r="G144" s="472" t="s">
        <v>60</v>
      </c>
    </row>
    <row r="145" spans="1:8" ht="33.75" customHeight="1">
      <c r="A145" s="554"/>
      <c r="B145" s="348"/>
      <c r="C145" s="346"/>
      <c r="D145" s="125" t="s">
        <v>330</v>
      </c>
      <c r="E145" s="342"/>
      <c r="F145" s="344"/>
      <c r="G145" s="473"/>
    </row>
    <row r="146" spans="1:8" ht="39" customHeight="1">
      <c r="A146" s="553" t="s">
        <v>462</v>
      </c>
      <c r="B146" s="44" t="s">
        <v>426</v>
      </c>
      <c r="C146" s="99">
        <v>2240</v>
      </c>
      <c r="D146" s="395">
        <f>935280-155880+561170</f>
        <v>1340570</v>
      </c>
      <c r="E146" s="518" t="s">
        <v>119</v>
      </c>
      <c r="F146" s="470" t="s">
        <v>31</v>
      </c>
      <c r="G146" s="488" t="s">
        <v>463</v>
      </c>
    </row>
    <row r="147" spans="1:8" ht="96.75" customHeight="1">
      <c r="A147" s="554"/>
      <c r="B147" s="21"/>
      <c r="C147" s="100"/>
      <c r="D147" s="113" t="s">
        <v>120</v>
      </c>
      <c r="E147" s="519"/>
      <c r="F147" s="461"/>
      <c r="G147" s="473"/>
      <c r="H147" s="196"/>
    </row>
    <row r="148" spans="1:8" ht="36" hidden="1" customHeight="1">
      <c r="A148" s="553" t="s">
        <v>428</v>
      </c>
      <c r="B148" s="44" t="s">
        <v>426</v>
      </c>
      <c r="C148" s="99">
        <v>2240</v>
      </c>
      <c r="D148" s="395">
        <v>0</v>
      </c>
      <c r="E148" s="388" t="s">
        <v>30</v>
      </c>
      <c r="F148" s="483" t="s">
        <v>31</v>
      </c>
      <c r="G148" s="488" t="s">
        <v>463</v>
      </c>
    </row>
    <row r="149" spans="1:8" ht="36" hidden="1" customHeight="1">
      <c r="A149" s="554"/>
      <c r="B149" s="21"/>
      <c r="C149" s="100"/>
      <c r="D149" s="113" t="s">
        <v>340</v>
      </c>
      <c r="E149" s="385"/>
      <c r="F149" s="484"/>
      <c r="G149" s="473"/>
    </row>
    <row r="150" spans="1:8" ht="34.5" customHeight="1">
      <c r="A150" s="553" t="s">
        <v>425</v>
      </c>
      <c r="B150" s="20" t="s">
        <v>16</v>
      </c>
      <c r="C150" s="109"/>
      <c r="D150" s="161">
        <v>155880</v>
      </c>
      <c r="E150" s="460" t="s">
        <v>118</v>
      </c>
      <c r="F150" s="470" t="s">
        <v>31</v>
      </c>
      <c r="G150" s="472" t="s">
        <v>464</v>
      </c>
    </row>
    <row r="151" spans="1:8" ht="41.25" customHeight="1">
      <c r="A151" s="554"/>
      <c r="B151" s="21"/>
      <c r="C151" s="447">
        <v>2240</v>
      </c>
      <c r="D151" s="185" t="s">
        <v>465</v>
      </c>
      <c r="E151" s="461"/>
      <c r="F151" s="461"/>
      <c r="G151" s="473"/>
      <c r="H151" s="196"/>
    </row>
    <row r="152" spans="1:8" ht="52.5" hidden="1" customHeight="1">
      <c r="A152" s="142" t="s">
        <v>195</v>
      </c>
      <c r="B152" s="20" t="s">
        <v>16</v>
      </c>
      <c r="C152" s="117">
        <v>2240</v>
      </c>
      <c r="D152" s="149">
        <v>0</v>
      </c>
      <c r="E152" s="103" t="s">
        <v>119</v>
      </c>
      <c r="F152" s="483" t="s">
        <v>108</v>
      </c>
      <c r="G152" s="472" t="s">
        <v>60</v>
      </c>
    </row>
    <row r="153" spans="1:8" ht="25.5" hidden="1" customHeight="1">
      <c r="A153" s="127"/>
      <c r="B153" s="21"/>
      <c r="C153" s="94"/>
      <c r="D153" s="150" t="s">
        <v>196</v>
      </c>
      <c r="E153" s="148"/>
      <c r="F153" s="484"/>
      <c r="G153" s="473"/>
      <c r="H153" s="196"/>
    </row>
    <row r="154" spans="1:8" ht="25.5" hidden="1" customHeight="1">
      <c r="A154" s="545" t="s">
        <v>217</v>
      </c>
      <c r="B154" s="20" t="s">
        <v>16</v>
      </c>
      <c r="C154" s="117">
        <v>2240</v>
      </c>
      <c r="D154" s="149">
        <v>0</v>
      </c>
      <c r="E154" s="103" t="s">
        <v>119</v>
      </c>
      <c r="F154" s="483" t="s">
        <v>108</v>
      </c>
      <c r="G154" s="472" t="s">
        <v>60</v>
      </c>
    </row>
    <row r="155" spans="1:8" ht="128.25" hidden="1" customHeight="1">
      <c r="A155" s="546"/>
      <c r="B155" s="21"/>
      <c r="C155" s="94"/>
      <c r="D155" s="185" t="s">
        <v>216</v>
      </c>
      <c r="E155" s="27"/>
      <c r="F155" s="484"/>
      <c r="G155" s="473"/>
      <c r="H155" s="196"/>
    </row>
    <row r="156" spans="1:8" ht="30" hidden="1" customHeight="1">
      <c r="A156" s="207" t="s">
        <v>178</v>
      </c>
      <c r="B156" s="20" t="s">
        <v>179</v>
      </c>
      <c r="C156" s="191">
        <v>2240</v>
      </c>
      <c r="D156" s="340">
        <v>0</v>
      </c>
      <c r="E156" s="193"/>
      <c r="F156" s="189"/>
      <c r="G156" s="472" t="s">
        <v>65</v>
      </c>
    </row>
    <row r="157" spans="1:8" ht="69.75" hidden="1" customHeight="1">
      <c r="A157" s="208"/>
      <c r="B157" s="21"/>
      <c r="C157" s="192"/>
      <c r="D157" s="185" t="s">
        <v>278</v>
      </c>
      <c r="E157" s="194" t="s">
        <v>119</v>
      </c>
      <c r="F157" s="190" t="s">
        <v>124</v>
      </c>
      <c r="G157" s="473"/>
      <c r="H157" s="196"/>
    </row>
    <row r="158" spans="1:8" ht="50.25" hidden="1" customHeight="1">
      <c r="A158" s="326" t="s">
        <v>285</v>
      </c>
      <c r="B158" s="34" t="s">
        <v>284</v>
      </c>
      <c r="C158" s="319">
        <v>2240</v>
      </c>
      <c r="D158" s="149">
        <v>0</v>
      </c>
      <c r="E158" s="460" t="s">
        <v>280</v>
      </c>
      <c r="F158" s="321"/>
      <c r="G158" s="472" t="s">
        <v>65</v>
      </c>
      <c r="H158" s="196"/>
    </row>
    <row r="159" spans="1:8" ht="43.5" hidden="1" customHeight="1">
      <c r="A159" s="208"/>
      <c r="B159" s="21"/>
      <c r="C159" s="320"/>
      <c r="D159" s="185" t="s">
        <v>279</v>
      </c>
      <c r="E159" s="461"/>
      <c r="F159" s="322" t="s">
        <v>236</v>
      </c>
      <c r="G159" s="473"/>
      <c r="H159" s="196"/>
    </row>
    <row r="160" spans="1:8" ht="43.5" hidden="1" customHeight="1">
      <c r="A160" s="255" t="s">
        <v>223</v>
      </c>
      <c r="B160" s="271" t="s">
        <v>224</v>
      </c>
      <c r="C160" s="256">
        <v>2240</v>
      </c>
      <c r="D160" s="281">
        <v>0</v>
      </c>
      <c r="E160" s="458" t="s">
        <v>193</v>
      </c>
      <c r="F160" s="333" t="s">
        <v>288</v>
      </c>
      <c r="G160" s="472" t="s">
        <v>65</v>
      </c>
      <c r="H160" s="196"/>
    </row>
    <row r="161" spans="1:8" ht="43.5" hidden="1" customHeight="1">
      <c r="A161" s="262"/>
      <c r="B161" s="21"/>
      <c r="C161" s="147"/>
      <c r="D161" s="263" t="s">
        <v>292</v>
      </c>
      <c r="E161" s="459"/>
      <c r="F161" s="330"/>
      <c r="G161" s="473"/>
      <c r="H161" s="196"/>
    </row>
    <row r="162" spans="1:8" ht="36" hidden="1" customHeight="1">
      <c r="A162" s="549" t="s">
        <v>184</v>
      </c>
      <c r="B162" s="20" t="s">
        <v>16</v>
      </c>
      <c r="C162" s="109">
        <v>2240</v>
      </c>
      <c r="D162" s="149">
        <v>0</v>
      </c>
      <c r="E162" s="460" t="s">
        <v>180</v>
      </c>
      <c r="F162" s="460" t="s">
        <v>124</v>
      </c>
      <c r="G162" s="472" t="s">
        <v>65</v>
      </c>
    </row>
    <row r="163" spans="1:8" ht="58.5" hidden="1" customHeight="1">
      <c r="A163" s="550"/>
      <c r="B163" s="44"/>
      <c r="C163" s="109"/>
      <c r="D163" s="185" t="s">
        <v>210</v>
      </c>
      <c r="E163" s="461"/>
      <c r="F163" s="461"/>
      <c r="G163" s="473"/>
      <c r="H163" s="196"/>
    </row>
    <row r="164" spans="1:8" ht="16.5" hidden="1" customHeight="1">
      <c r="A164" s="551" t="s">
        <v>169</v>
      </c>
      <c r="B164" s="541" t="s">
        <v>170</v>
      </c>
      <c r="C164" s="543">
        <v>2240</v>
      </c>
      <c r="D164" s="161">
        <f>199000-32727-48836-6837.6-10000-12992.1- 49128-17000-21479.3</f>
        <v>0</v>
      </c>
      <c r="E164" s="506" t="s">
        <v>193</v>
      </c>
      <c r="F164" s="506" t="s">
        <v>107</v>
      </c>
      <c r="G164" s="504" t="s">
        <v>60</v>
      </c>
    </row>
    <row r="165" spans="1:8" ht="42.75" hidden="1" customHeight="1" thickBot="1">
      <c r="A165" s="552"/>
      <c r="B165" s="542"/>
      <c r="C165" s="544"/>
      <c r="D165" s="186" t="s">
        <v>212</v>
      </c>
      <c r="E165" s="507"/>
      <c r="F165" s="507"/>
      <c r="G165" s="505"/>
      <c r="H165" s="196"/>
    </row>
    <row r="166" spans="1:8" ht="42.75" hidden="1" customHeight="1">
      <c r="A166" s="247" t="s">
        <v>200</v>
      </c>
      <c r="B166" s="541" t="s">
        <v>199</v>
      </c>
      <c r="C166" s="543">
        <v>2240</v>
      </c>
      <c r="D166" s="161">
        <v>0</v>
      </c>
      <c r="E166" s="506" t="s">
        <v>193</v>
      </c>
      <c r="F166" s="506" t="s">
        <v>108</v>
      </c>
      <c r="G166" s="504" t="s">
        <v>60</v>
      </c>
      <c r="H166" s="196"/>
    </row>
    <row r="167" spans="1:8" ht="42.75" hidden="1" customHeight="1" thickBot="1">
      <c r="A167" s="248"/>
      <c r="B167" s="542"/>
      <c r="C167" s="544"/>
      <c r="D167" s="186" t="s">
        <v>201</v>
      </c>
      <c r="E167" s="507"/>
      <c r="F167" s="507"/>
      <c r="G167" s="505"/>
      <c r="H167" s="196"/>
    </row>
    <row r="168" spans="1:8" ht="23.25" hidden="1" customHeight="1">
      <c r="A168" s="551" t="s">
        <v>335</v>
      </c>
      <c r="B168" s="541" t="s">
        <v>202</v>
      </c>
      <c r="C168" s="543">
        <v>2240</v>
      </c>
      <c r="D168" s="161">
        <v>0</v>
      </c>
      <c r="E168" s="506" t="s">
        <v>171</v>
      </c>
      <c r="F168" s="506" t="s">
        <v>31</v>
      </c>
      <c r="G168" s="504" t="s">
        <v>60</v>
      </c>
      <c r="H168" s="196"/>
    </row>
    <row r="169" spans="1:8" ht="42.75" hidden="1" customHeight="1" thickBot="1">
      <c r="A169" s="552"/>
      <c r="B169" s="542"/>
      <c r="C169" s="544"/>
      <c r="D169" s="186" t="s">
        <v>334</v>
      </c>
      <c r="E169" s="507"/>
      <c r="F169" s="507"/>
      <c r="G169" s="505"/>
      <c r="H169" s="196"/>
    </row>
    <row r="170" spans="1:8" ht="42.75" hidden="1" customHeight="1">
      <c r="A170" s="225" t="s">
        <v>332</v>
      </c>
      <c r="B170" s="226" t="s">
        <v>181</v>
      </c>
      <c r="C170" s="227">
        <v>2240</v>
      </c>
      <c r="D170" s="396">
        <v>0</v>
      </c>
      <c r="E170" s="502" t="s">
        <v>171</v>
      </c>
      <c r="F170" s="502" t="s">
        <v>31</v>
      </c>
      <c r="G170" s="504" t="s">
        <v>60</v>
      </c>
      <c r="H170" s="249"/>
    </row>
    <row r="171" spans="1:8" ht="17.25" hidden="1" customHeight="1" thickBot="1">
      <c r="A171" s="230"/>
      <c r="B171" s="231"/>
      <c r="C171" s="222"/>
      <c r="D171" s="185" t="s">
        <v>333</v>
      </c>
      <c r="E171" s="507"/>
      <c r="F171" s="503"/>
      <c r="G171" s="505"/>
      <c r="H171" s="196"/>
    </row>
    <row r="172" spans="1:8" ht="27.75" hidden="1" customHeight="1">
      <c r="A172" s="212" t="s">
        <v>192</v>
      </c>
      <c r="B172" s="226" t="s">
        <v>191</v>
      </c>
      <c r="C172" s="221">
        <v>2240</v>
      </c>
      <c r="D172" s="228">
        <v>0</v>
      </c>
      <c r="E172" s="502" t="s">
        <v>175</v>
      </c>
      <c r="F172" s="214" t="s">
        <v>124</v>
      </c>
      <c r="G172" s="504" t="s">
        <v>60</v>
      </c>
      <c r="H172" s="196"/>
    </row>
    <row r="173" spans="1:8" ht="42.75" hidden="1" customHeight="1" thickBot="1">
      <c r="A173" s="230"/>
      <c r="B173" s="231"/>
      <c r="C173" s="222"/>
      <c r="D173" s="185" t="s">
        <v>185</v>
      </c>
      <c r="E173" s="507"/>
      <c r="F173" s="232"/>
      <c r="G173" s="505"/>
      <c r="H173" s="196"/>
    </row>
    <row r="174" spans="1:8" ht="42.75" hidden="1" customHeight="1">
      <c r="A174" s="237" t="s">
        <v>187</v>
      </c>
      <c r="B174" s="226" t="s">
        <v>186</v>
      </c>
      <c r="C174" s="224">
        <v>2240</v>
      </c>
      <c r="D174" s="228">
        <v>0</v>
      </c>
      <c r="E174" s="502" t="s">
        <v>175</v>
      </c>
      <c r="F174" s="223" t="s">
        <v>124</v>
      </c>
      <c r="G174" s="504" t="s">
        <v>60</v>
      </c>
      <c r="H174" s="196"/>
    </row>
    <row r="175" spans="1:8" ht="42.75" hidden="1" customHeight="1" thickBot="1">
      <c r="A175" s="233"/>
      <c r="B175" s="234"/>
      <c r="C175" s="235"/>
      <c r="D175" s="185" t="s">
        <v>190</v>
      </c>
      <c r="E175" s="507"/>
      <c r="F175" s="236"/>
      <c r="G175" s="505"/>
      <c r="H175" s="196"/>
    </row>
    <row r="176" spans="1:8" ht="42.75" hidden="1" customHeight="1">
      <c r="A176" s="212" t="s">
        <v>188</v>
      </c>
      <c r="B176" s="226" t="s">
        <v>189</v>
      </c>
      <c r="C176" s="221">
        <v>2240</v>
      </c>
      <c r="D176" s="228">
        <v>0</v>
      </c>
      <c r="E176" s="229" t="s">
        <v>175</v>
      </c>
      <c r="F176" s="214" t="s">
        <v>124</v>
      </c>
      <c r="G176" s="504" t="s">
        <v>60</v>
      </c>
      <c r="H176" s="196"/>
    </row>
    <row r="177" spans="1:8" ht="25.5" hidden="1" customHeight="1" thickBot="1">
      <c r="A177" s="212"/>
      <c r="B177" s="213"/>
      <c r="C177" s="221"/>
      <c r="D177" s="185" t="s">
        <v>194</v>
      </c>
      <c r="E177" s="214"/>
      <c r="F177" s="214"/>
      <c r="G177" s="505"/>
      <c r="H177" s="196"/>
    </row>
    <row r="178" spans="1:8" ht="25.5" hidden="1" customHeight="1">
      <c r="A178" s="547" t="s">
        <v>147</v>
      </c>
      <c r="B178" s="530" t="s">
        <v>151</v>
      </c>
      <c r="C178" s="178">
        <v>2240</v>
      </c>
      <c r="D178" s="149">
        <v>0</v>
      </c>
      <c r="E178" s="485" t="s">
        <v>150</v>
      </c>
      <c r="F178" s="483" t="s">
        <v>123</v>
      </c>
      <c r="G178" s="489" t="s">
        <v>60</v>
      </c>
    </row>
    <row r="179" spans="1:8" ht="30.75" hidden="1" customHeight="1">
      <c r="A179" s="548"/>
      <c r="B179" s="531"/>
      <c r="C179" s="179"/>
      <c r="D179" s="113" t="s">
        <v>149</v>
      </c>
      <c r="E179" s="484"/>
      <c r="F179" s="484"/>
      <c r="G179" s="490"/>
    </row>
    <row r="180" spans="1:8" ht="25.5" hidden="1" customHeight="1">
      <c r="A180" s="547" t="s">
        <v>148</v>
      </c>
      <c r="B180" s="530" t="s">
        <v>154</v>
      </c>
      <c r="C180" s="178">
        <v>2240</v>
      </c>
      <c r="D180" s="149">
        <v>0</v>
      </c>
      <c r="E180" s="485" t="s">
        <v>150</v>
      </c>
      <c r="F180" s="483" t="s">
        <v>123</v>
      </c>
      <c r="G180" s="489" t="s">
        <v>60</v>
      </c>
    </row>
    <row r="181" spans="1:8" ht="27.75" hidden="1" customHeight="1">
      <c r="A181" s="548"/>
      <c r="B181" s="531"/>
      <c r="C181" s="179"/>
      <c r="D181" s="113" t="s">
        <v>197</v>
      </c>
      <c r="E181" s="484"/>
      <c r="F181" s="484"/>
      <c r="G181" s="490"/>
    </row>
    <row r="182" spans="1:8" ht="54.75" hidden="1" customHeight="1">
      <c r="A182" s="210" t="s">
        <v>344</v>
      </c>
      <c r="B182" s="44" t="s">
        <v>343</v>
      </c>
      <c r="C182" s="109">
        <v>2240</v>
      </c>
      <c r="D182" s="397">
        <v>0</v>
      </c>
      <c r="E182" s="37" t="s">
        <v>171</v>
      </c>
      <c r="F182" s="485" t="s">
        <v>31</v>
      </c>
      <c r="G182" s="499" t="s">
        <v>60</v>
      </c>
    </row>
    <row r="183" spans="1:8" ht="32.25" hidden="1" customHeight="1">
      <c r="A183" s="120"/>
      <c r="B183" s="44"/>
      <c r="C183" s="121"/>
      <c r="D183" s="30" t="s">
        <v>345</v>
      </c>
      <c r="E183" s="33"/>
      <c r="F183" s="484"/>
      <c r="G183" s="500"/>
      <c r="H183" s="196"/>
    </row>
    <row r="184" spans="1:8" ht="48" hidden="1" customHeight="1">
      <c r="A184" s="47" t="s">
        <v>37</v>
      </c>
      <c r="B184" s="20" t="s">
        <v>32</v>
      </c>
      <c r="C184" s="101">
        <v>2240</v>
      </c>
      <c r="D184" s="86">
        <v>0</v>
      </c>
      <c r="E184" s="43" t="s">
        <v>13</v>
      </c>
      <c r="F184" s="36" t="s">
        <v>31</v>
      </c>
      <c r="G184" s="22" t="s">
        <v>11</v>
      </c>
    </row>
    <row r="185" spans="1:8" ht="51.75" hidden="1" customHeight="1">
      <c r="A185" s="48"/>
      <c r="B185" s="21"/>
      <c r="C185" s="100"/>
      <c r="D185" s="30" t="s">
        <v>38</v>
      </c>
      <c r="E185" s="18"/>
      <c r="F185" s="53"/>
      <c r="G185" s="6"/>
    </row>
    <row r="186" spans="1:8" ht="48" hidden="1" customHeight="1">
      <c r="A186" s="47" t="s">
        <v>39</v>
      </c>
      <c r="B186" s="20" t="s">
        <v>32</v>
      </c>
      <c r="C186" s="99">
        <v>2240</v>
      </c>
      <c r="D186" s="86">
        <v>0</v>
      </c>
      <c r="E186" s="43" t="s">
        <v>13</v>
      </c>
      <c r="F186" s="36" t="s">
        <v>31</v>
      </c>
      <c r="G186" s="22" t="s">
        <v>11</v>
      </c>
    </row>
    <row r="187" spans="1:8" ht="54" hidden="1" customHeight="1">
      <c r="A187" s="48"/>
      <c r="B187" s="21"/>
      <c r="C187" s="100"/>
      <c r="D187" s="30" t="s">
        <v>40</v>
      </c>
      <c r="E187" s="18"/>
      <c r="F187" s="53"/>
      <c r="G187" s="6"/>
    </row>
    <row r="188" spans="1:8" ht="54" hidden="1" customHeight="1">
      <c r="A188" s="47" t="s">
        <v>51</v>
      </c>
      <c r="B188" s="20" t="s">
        <v>32</v>
      </c>
      <c r="C188" s="99">
        <v>2240</v>
      </c>
      <c r="D188" s="86">
        <v>0</v>
      </c>
      <c r="E188" s="43" t="s">
        <v>13</v>
      </c>
      <c r="F188" s="36" t="s">
        <v>31</v>
      </c>
      <c r="G188" s="22" t="s">
        <v>11</v>
      </c>
    </row>
    <row r="189" spans="1:8" ht="54" hidden="1" customHeight="1">
      <c r="A189" s="49"/>
      <c r="B189" s="44"/>
      <c r="C189" s="99"/>
      <c r="D189" s="30" t="s">
        <v>40</v>
      </c>
      <c r="E189" s="43"/>
      <c r="F189" s="36"/>
      <c r="G189" s="56"/>
    </row>
    <row r="190" spans="1:8" ht="55.5" hidden="1" customHeight="1">
      <c r="A190" s="47" t="s">
        <v>42</v>
      </c>
      <c r="B190" s="20" t="s">
        <v>41</v>
      </c>
      <c r="C190" s="101">
        <v>2240</v>
      </c>
      <c r="D190" s="86">
        <v>0</v>
      </c>
      <c r="E190" s="17" t="s">
        <v>13</v>
      </c>
      <c r="F190" s="26" t="s">
        <v>33</v>
      </c>
      <c r="G190" s="486" t="s">
        <v>60</v>
      </c>
    </row>
    <row r="191" spans="1:8" ht="22.5" hidden="1" customHeight="1">
      <c r="A191" s="48"/>
      <c r="B191" s="21"/>
      <c r="C191" s="107"/>
      <c r="D191" s="104" t="s">
        <v>43</v>
      </c>
      <c r="E191" s="18"/>
      <c r="F191" s="27"/>
      <c r="G191" s="487"/>
    </row>
    <row r="192" spans="1:8" ht="54" hidden="1" customHeight="1">
      <c r="A192" s="553" t="s">
        <v>363</v>
      </c>
      <c r="B192" s="20" t="s">
        <v>362</v>
      </c>
      <c r="C192" s="117">
        <v>2240</v>
      </c>
      <c r="D192" s="161">
        <v>0</v>
      </c>
      <c r="E192" s="458" t="s">
        <v>171</v>
      </c>
      <c r="F192" s="460" t="s">
        <v>31</v>
      </c>
      <c r="G192" s="486" t="s">
        <v>60</v>
      </c>
    </row>
    <row r="193" spans="1:8" ht="29.25" hidden="1" customHeight="1">
      <c r="A193" s="554"/>
      <c r="B193" s="21"/>
      <c r="C193" s="119"/>
      <c r="D193" s="279" t="s">
        <v>373</v>
      </c>
      <c r="E193" s="459"/>
      <c r="F193" s="461"/>
      <c r="G193" s="501"/>
    </row>
    <row r="194" spans="1:8" ht="47.25" hidden="1" customHeight="1">
      <c r="A194" s="85" t="s">
        <v>52</v>
      </c>
      <c r="B194" s="20" t="s">
        <v>183</v>
      </c>
      <c r="C194" s="101">
        <v>2240</v>
      </c>
      <c r="D194" s="86">
        <v>0</v>
      </c>
      <c r="E194" s="180" t="s">
        <v>171</v>
      </c>
      <c r="F194" s="460" t="s">
        <v>208</v>
      </c>
      <c r="G194" s="486" t="s">
        <v>60</v>
      </c>
    </row>
    <row r="195" spans="1:8" ht="21.75" hidden="1" customHeight="1">
      <c r="A195" s="95"/>
      <c r="B195" s="21"/>
      <c r="C195" s="107"/>
      <c r="D195" s="135" t="s">
        <v>145</v>
      </c>
      <c r="E195" s="181"/>
      <c r="F195" s="461"/>
      <c r="G195" s="487"/>
      <c r="H195" s="196"/>
    </row>
    <row r="196" spans="1:8" ht="56.25" customHeight="1">
      <c r="A196" s="98" t="s">
        <v>361</v>
      </c>
      <c r="B196" s="578" t="s">
        <v>146</v>
      </c>
      <c r="C196" s="99">
        <v>2240</v>
      </c>
      <c r="D196" s="397">
        <v>200000</v>
      </c>
      <c r="E196" s="524" t="s">
        <v>30</v>
      </c>
      <c r="F196" s="470" t="s">
        <v>123</v>
      </c>
      <c r="G196" s="501" t="s">
        <v>60</v>
      </c>
    </row>
    <row r="197" spans="1:8" ht="26.25" customHeight="1">
      <c r="A197" s="98"/>
      <c r="B197" s="531"/>
      <c r="C197" s="108"/>
      <c r="D197" s="30" t="s">
        <v>360</v>
      </c>
      <c r="E197" s="519"/>
      <c r="F197" s="461"/>
      <c r="G197" s="501"/>
    </row>
    <row r="198" spans="1:8" ht="70.5" customHeight="1">
      <c r="A198" s="553" t="s">
        <v>430</v>
      </c>
      <c r="B198" s="20" t="s">
        <v>429</v>
      </c>
      <c r="C198" s="101">
        <v>2240</v>
      </c>
      <c r="D198" s="161">
        <f>496500-82755.96</f>
        <v>413744.04</v>
      </c>
      <c r="E198" s="37" t="s">
        <v>30</v>
      </c>
      <c r="F198" s="460" t="s">
        <v>31</v>
      </c>
      <c r="G198" s="486" t="s">
        <v>60</v>
      </c>
    </row>
    <row r="199" spans="1:8" ht="66" customHeight="1">
      <c r="A199" s="554"/>
      <c r="B199" s="21"/>
      <c r="C199" s="54"/>
      <c r="D199" s="116" t="s">
        <v>469</v>
      </c>
      <c r="E199" s="33"/>
      <c r="F199" s="461"/>
      <c r="G199" s="487"/>
      <c r="H199" s="196"/>
    </row>
    <row r="200" spans="1:8" ht="54" customHeight="1">
      <c r="A200" s="522" t="s">
        <v>430</v>
      </c>
      <c r="B200" s="451" t="s">
        <v>467</v>
      </c>
      <c r="C200" s="493">
        <v>2240</v>
      </c>
      <c r="D200" s="162">
        <v>82755.960000000006</v>
      </c>
      <c r="E200" s="458" t="s">
        <v>193</v>
      </c>
      <c r="F200" s="497" t="s">
        <v>31</v>
      </c>
      <c r="G200" s="472" t="s">
        <v>464</v>
      </c>
    </row>
    <row r="201" spans="1:8" ht="85.5" customHeight="1">
      <c r="A201" s="523"/>
      <c r="B201" s="21"/>
      <c r="C201" s="494"/>
      <c r="D201" s="125" t="s">
        <v>470</v>
      </c>
      <c r="E201" s="459"/>
      <c r="F201" s="498"/>
      <c r="G201" s="473"/>
    </row>
    <row r="202" spans="1:8" ht="33.75" hidden="1" customHeight="1">
      <c r="A202" s="141" t="s">
        <v>375</v>
      </c>
      <c r="B202" s="20" t="s">
        <v>374</v>
      </c>
      <c r="C202" s="493">
        <v>2240</v>
      </c>
      <c r="D202" s="162">
        <v>0</v>
      </c>
      <c r="E202" s="458" t="s">
        <v>193</v>
      </c>
      <c r="F202" s="497" t="s">
        <v>31</v>
      </c>
      <c r="G202" s="472" t="s">
        <v>60</v>
      </c>
    </row>
    <row r="203" spans="1:8" ht="29.25" hidden="1" customHeight="1">
      <c r="A203" s="127"/>
      <c r="B203" s="21"/>
      <c r="C203" s="494"/>
      <c r="D203" s="104" t="s">
        <v>336</v>
      </c>
      <c r="E203" s="459"/>
      <c r="F203" s="498"/>
      <c r="G203" s="473"/>
    </row>
    <row r="204" spans="1:8" ht="29.25" hidden="1" customHeight="1">
      <c r="A204" s="142" t="s">
        <v>94</v>
      </c>
      <c r="B204" s="143" t="s">
        <v>95</v>
      </c>
      <c r="C204" s="495">
        <v>2240</v>
      </c>
      <c r="D204" s="126">
        <v>0</v>
      </c>
      <c r="E204" s="458" t="s">
        <v>117</v>
      </c>
      <c r="F204" s="497" t="s">
        <v>23</v>
      </c>
      <c r="G204" s="472" t="s">
        <v>60</v>
      </c>
    </row>
    <row r="205" spans="1:8" ht="29.25" hidden="1" customHeight="1">
      <c r="A205" s="127"/>
      <c r="B205" s="21"/>
      <c r="C205" s="496"/>
      <c r="D205" s="30" t="s">
        <v>96</v>
      </c>
      <c r="E205" s="459"/>
      <c r="F205" s="498"/>
      <c r="G205" s="473"/>
    </row>
    <row r="206" spans="1:8" ht="60.75" hidden="1" customHeight="1">
      <c r="A206" s="358" t="s">
        <v>376</v>
      </c>
      <c r="B206" s="20" t="s">
        <v>67</v>
      </c>
      <c r="C206" s="109">
        <v>2240</v>
      </c>
      <c r="D206" s="252">
        <v>0</v>
      </c>
      <c r="E206" s="458" t="s">
        <v>193</v>
      </c>
      <c r="F206" s="52" t="s">
        <v>31</v>
      </c>
      <c r="G206" s="472" t="s">
        <v>60</v>
      </c>
    </row>
    <row r="207" spans="1:8" ht="29.25" hidden="1" customHeight="1">
      <c r="A207" s="18"/>
      <c r="B207" s="21"/>
      <c r="C207" s="94"/>
      <c r="D207" s="30" t="s">
        <v>341</v>
      </c>
      <c r="E207" s="459"/>
      <c r="F207" s="32"/>
      <c r="G207" s="473"/>
    </row>
    <row r="208" spans="1:8" ht="43.5" hidden="1" customHeight="1">
      <c r="A208" s="358" t="s">
        <v>377</v>
      </c>
      <c r="B208" s="20" t="s">
        <v>67</v>
      </c>
      <c r="C208" s="109">
        <v>2240</v>
      </c>
      <c r="D208" s="347">
        <v>0</v>
      </c>
      <c r="E208" s="458" t="s">
        <v>193</v>
      </c>
      <c r="F208" s="386" t="s">
        <v>31</v>
      </c>
      <c r="G208" s="472" t="s">
        <v>60</v>
      </c>
    </row>
    <row r="209" spans="1:8" ht="29.25" hidden="1" customHeight="1">
      <c r="A209" s="18"/>
      <c r="B209" s="21"/>
      <c r="C209" s="389"/>
      <c r="D209" s="30" t="s">
        <v>342</v>
      </c>
      <c r="E209" s="459"/>
      <c r="F209" s="387"/>
      <c r="G209" s="473"/>
    </row>
    <row r="210" spans="1:8" ht="44.25" hidden="1" customHeight="1">
      <c r="A210" s="69" t="s">
        <v>379</v>
      </c>
      <c r="B210" s="20" t="s">
        <v>378</v>
      </c>
      <c r="C210" s="140">
        <v>2240</v>
      </c>
      <c r="D210" s="161">
        <v>0</v>
      </c>
      <c r="E210" s="129" t="s">
        <v>171</v>
      </c>
      <c r="F210" s="26" t="s">
        <v>31</v>
      </c>
      <c r="G210" s="486" t="s">
        <v>60</v>
      </c>
      <c r="H210" s="196"/>
    </row>
    <row r="211" spans="1:8" ht="29.25" hidden="1" customHeight="1">
      <c r="A211" s="53"/>
      <c r="B211" s="21"/>
      <c r="C211" s="147"/>
      <c r="D211" s="220" t="s">
        <v>329</v>
      </c>
      <c r="E211" s="33"/>
      <c r="F211" s="27"/>
      <c r="G211" s="487"/>
    </row>
    <row r="212" spans="1:8" ht="39" hidden="1" customHeight="1">
      <c r="A212" s="69" t="s">
        <v>182</v>
      </c>
      <c r="B212" s="20" t="s">
        <v>250</v>
      </c>
      <c r="C212" s="219">
        <v>2240</v>
      </c>
      <c r="D212" s="265">
        <v>0</v>
      </c>
      <c r="E212" s="217" t="s">
        <v>193</v>
      </c>
      <c r="F212" s="215" t="s">
        <v>124</v>
      </c>
      <c r="G212" s="486" t="s">
        <v>60</v>
      </c>
    </row>
    <row r="213" spans="1:8" ht="39" hidden="1" customHeight="1">
      <c r="A213" s="53"/>
      <c r="B213" s="21"/>
      <c r="C213" s="147"/>
      <c r="D213" s="220" t="s">
        <v>215</v>
      </c>
      <c r="E213" s="218"/>
      <c r="F213" s="216"/>
      <c r="G213" s="487"/>
      <c r="H213" s="196"/>
    </row>
    <row r="214" spans="1:8" ht="29.25" hidden="1" customHeight="1">
      <c r="A214" s="261" t="s">
        <v>219</v>
      </c>
      <c r="B214" s="260" t="s">
        <v>218</v>
      </c>
      <c r="C214" s="259">
        <v>2240</v>
      </c>
      <c r="D214" s="280">
        <v>0</v>
      </c>
      <c r="E214" s="518" t="s">
        <v>193</v>
      </c>
      <c r="F214" s="258" t="s">
        <v>208</v>
      </c>
      <c r="G214" s="486" t="s">
        <v>60</v>
      </c>
      <c r="H214" s="196"/>
    </row>
    <row r="215" spans="1:8" ht="29.25" hidden="1" customHeight="1">
      <c r="A215" s="262"/>
      <c r="B215" s="21"/>
      <c r="C215" s="147"/>
      <c r="D215" s="264" t="s">
        <v>214</v>
      </c>
      <c r="E215" s="519"/>
      <c r="F215" s="258"/>
      <c r="G215" s="487"/>
      <c r="H215" s="196"/>
    </row>
    <row r="216" spans="1:8" ht="29.25" hidden="1" customHeight="1">
      <c r="A216" s="255" t="s">
        <v>223</v>
      </c>
      <c r="B216" s="271" t="s">
        <v>224</v>
      </c>
      <c r="C216" s="256">
        <v>2240</v>
      </c>
      <c r="D216" s="281">
        <v>0</v>
      </c>
      <c r="E216" s="458" t="s">
        <v>193</v>
      </c>
      <c r="F216" s="258" t="s">
        <v>208</v>
      </c>
      <c r="G216" s="486" t="s">
        <v>60</v>
      </c>
      <c r="H216" s="196"/>
    </row>
    <row r="217" spans="1:8" ht="29.25" hidden="1" customHeight="1">
      <c r="A217" s="262"/>
      <c r="B217" s="21"/>
      <c r="C217" s="147"/>
      <c r="D217" s="263" t="s">
        <v>213</v>
      </c>
      <c r="E217" s="459"/>
      <c r="F217" s="257"/>
      <c r="G217" s="487"/>
      <c r="H217" s="196"/>
    </row>
    <row r="218" spans="1:8" ht="52.5" hidden="1" customHeight="1">
      <c r="A218" s="255" t="s">
        <v>352</v>
      </c>
      <c r="B218" s="260" t="s">
        <v>211</v>
      </c>
      <c r="C218" s="256">
        <v>2240</v>
      </c>
      <c r="D218" s="316">
        <v>0</v>
      </c>
      <c r="E218" s="532" t="s">
        <v>193</v>
      </c>
      <c r="F218" s="258" t="s">
        <v>124</v>
      </c>
      <c r="G218" s="501" t="s">
        <v>60</v>
      </c>
      <c r="H218" s="196"/>
    </row>
    <row r="219" spans="1:8" ht="29.25" hidden="1" customHeight="1">
      <c r="A219" s="262"/>
      <c r="B219" s="44"/>
      <c r="C219" s="147"/>
      <c r="D219" s="264" t="s">
        <v>380</v>
      </c>
      <c r="E219" s="459"/>
      <c r="F219" s="258"/>
      <c r="G219" s="487"/>
      <c r="H219" s="196"/>
    </row>
    <row r="220" spans="1:8" ht="29.25" hidden="1" customHeight="1">
      <c r="A220" s="255" t="s">
        <v>354</v>
      </c>
      <c r="B220" s="260" t="s">
        <v>353</v>
      </c>
      <c r="C220" s="256">
        <v>2240</v>
      </c>
      <c r="D220" s="281">
        <v>0</v>
      </c>
      <c r="E220" s="532" t="s">
        <v>171</v>
      </c>
      <c r="F220" s="275" t="s">
        <v>107</v>
      </c>
      <c r="G220" s="501" t="s">
        <v>60</v>
      </c>
      <c r="H220" s="196"/>
    </row>
    <row r="221" spans="1:8" ht="49.5" hidden="1" customHeight="1">
      <c r="A221" s="262"/>
      <c r="B221" s="21"/>
      <c r="C221" s="147"/>
      <c r="D221" s="264" t="s">
        <v>355</v>
      </c>
      <c r="E221" s="459"/>
      <c r="F221" s="275"/>
      <c r="G221" s="487"/>
      <c r="H221" s="196"/>
    </row>
    <row r="222" spans="1:8" ht="43.5" hidden="1" customHeight="1">
      <c r="A222" s="255" t="s">
        <v>351</v>
      </c>
      <c r="B222" s="260" t="s">
        <v>241</v>
      </c>
      <c r="C222" s="256">
        <v>2240</v>
      </c>
      <c r="D222" s="281">
        <v>0</v>
      </c>
      <c r="E222" s="532" t="s">
        <v>13</v>
      </c>
      <c r="F222" s="275" t="s">
        <v>236</v>
      </c>
      <c r="G222" s="501" t="s">
        <v>60</v>
      </c>
      <c r="H222" s="196"/>
    </row>
    <row r="223" spans="1:8" ht="47.25" hidden="1" customHeight="1">
      <c r="A223" s="262"/>
      <c r="B223" s="21"/>
      <c r="C223" s="147"/>
      <c r="D223" s="264" t="s">
        <v>242</v>
      </c>
      <c r="E223" s="459"/>
      <c r="F223" s="274"/>
      <c r="G223" s="487"/>
      <c r="H223" s="196"/>
    </row>
    <row r="224" spans="1:8" ht="29.25" hidden="1" customHeight="1">
      <c r="A224" s="255" t="s">
        <v>243</v>
      </c>
      <c r="B224" s="283" t="s">
        <v>248</v>
      </c>
      <c r="C224" s="256">
        <v>2240</v>
      </c>
      <c r="D224" s="281">
        <v>0</v>
      </c>
      <c r="E224" s="532" t="s">
        <v>89</v>
      </c>
      <c r="F224" s="275" t="s">
        <v>236</v>
      </c>
      <c r="G224" s="501" t="s">
        <v>65</v>
      </c>
      <c r="H224" s="196"/>
    </row>
    <row r="225" spans="1:8" ht="45" hidden="1" customHeight="1">
      <c r="A225" s="262"/>
      <c r="B225" s="21"/>
      <c r="C225" s="147"/>
      <c r="D225" s="264" t="s">
        <v>302</v>
      </c>
      <c r="E225" s="459"/>
      <c r="F225" s="274"/>
      <c r="G225" s="487"/>
      <c r="H225" s="196"/>
    </row>
    <row r="226" spans="1:8" ht="45" hidden="1" customHeight="1">
      <c r="A226" s="255" t="s">
        <v>243</v>
      </c>
      <c r="B226" s="283" t="s">
        <v>248</v>
      </c>
      <c r="C226" s="256">
        <v>2240</v>
      </c>
      <c r="D226" s="281">
        <v>0</v>
      </c>
      <c r="E226" s="532" t="s">
        <v>89</v>
      </c>
      <c r="F226" s="339" t="s">
        <v>288</v>
      </c>
      <c r="G226" s="501" t="s">
        <v>307</v>
      </c>
      <c r="H226" s="196"/>
    </row>
    <row r="227" spans="1:8" ht="45" hidden="1" customHeight="1">
      <c r="A227" s="262"/>
      <c r="B227" s="21"/>
      <c r="C227" s="147"/>
      <c r="D227" s="341" t="s">
        <v>300</v>
      </c>
      <c r="E227" s="459"/>
      <c r="F227" s="338"/>
      <c r="G227" s="487"/>
      <c r="H227" s="196"/>
    </row>
    <row r="228" spans="1:8" ht="45" hidden="1" customHeight="1">
      <c r="A228" s="255" t="s">
        <v>348</v>
      </c>
      <c r="B228" s="260" t="s">
        <v>347</v>
      </c>
      <c r="C228" s="256">
        <v>2240</v>
      </c>
      <c r="D228" s="281">
        <v>0</v>
      </c>
      <c r="E228" s="532" t="s">
        <v>227</v>
      </c>
      <c r="F228" s="275" t="s">
        <v>123</v>
      </c>
      <c r="G228" s="501" t="s">
        <v>65</v>
      </c>
      <c r="H228" s="196"/>
    </row>
    <row r="229" spans="1:8" ht="20.25" hidden="1" customHeight="1">
      <c r="A229" s="262"/>
      <c r="B229" s="21"/>
      <c r="C229" s="147"/>
      <c r="D229" s="264" t="s">
        <v>346</v>
      </c>
      <c r="E229" s="459"/>
      <c r="F229" s="274"/>
      <c r="G229" s="487"/>
      <c r="H229" s="196"/>
    </row>
    <row r="230" spans="1:8" ht="45" customHeight="1">
      <c r="A230" s="533" t="s">
        <v>432</v>
      </c>
      <c r="B230" s="260" t="s">
        <v>431</v>
      </c>
      <c r="C230" s="256">
        <v>2240</v>
      </c>
      <c r="D230" s="281">
        <v>281400</v>
      </c>
      <c r="E230" s="532" t="s">
        <v>13</v>
      </c>
      <c r="F230" s="275" t="s">
        <v>124</v>
      </c>
      <c r="G230" s="501" t="s">
        <v>65</v>
      </c>
      <c r="H230" s="196"/>
    </row>
    <row r="231" spans="1:8" ht="32.25" customHeight="1">
      <c r="A231" s="534"/>
      <c r="B231" s="21"/>
      <c r="C231" s="147"/>
      <c r="D231" s="264" t="s">
        <v>328</v>
      </c>
      <c r="E231" s="459"/>
      <c r="F231" s="274"/>
      <c r="G231" s="487"/>
      <c r="H231" s="196"/>
    </row>
    <row r="232" spans="1:8" ht="45" customHeight="1">
      <c r="A232" s="533" t="s">
        <v>433</v>
      </c>
      <c r="B232" s="535" t="s">
        <v>434</v>
      </c>
      <c r="C232" s="256">
        <v>2240</v>
      </c>
      <c r="D232" s="281">
        <f>418100-5989.45</f>
        <v>412110.55</v>
      </c>
      <c r="E232" s="532" t="s">
        <v>13</v>
      </c>
      <c r="F232" s="384" t="s">
        <v>107</v>
      </c>
      <c r="G232" s="501" t="s">
        <v>65</v>
      </c>
      <c r="H232" s="196"/>
    </row>
    <row r="233" spans="1:8" ht="30.75" customHeight="1">
      <c r="A233" s="534"/>
      <c r="B233" s="536"/>
      <c r="C233" s="147"/>
      <c r="D233" s="264" t="s">
        <v>475</v>
      </c>
      <c r="E233" s="459"/>
      <c r="F233" s="385"/>
      <c r="G233" s="487"/>
      <c r="H233" s="196"/>
    </row>
    <row r="234" spans="1:8" ht="45" hidden="1" customHeight="1">
      <c r="A234" s="255" t="s">
        <v>245</v>
      </c>
      <c r="B234" s="260" t="s">
        <v>246</v>
      </c>
      <c r="C234" s="256">
        <v>2240</v>
      </c>
      <c r="D234" s="281">
        <v>0</v>
      </c>
      <c r="E234" s="532" t="s">
        <v>227</v>
      </c>
      <c r="F234" s="275" t="s">
        <v>236</v>
      </c>
      <c r="G234" s="501" t="s">
        <v>65</v>
      </c>
      <c r="H234" s="196"/>
    </row>
    <row r="235" spans="1:8" ht="45" hidden="1" customHeight="1">
      <c r="A235" s="262"/>
      <c r="B235" s="21"/>
      <c r="C235" s="147"/>
      <c r="D235" s="264" t="s">
        <v>244</v>
      </c>
      <c r="E235" s="459"/>
      <c r="F235" s="274"/>
      <c r="G235" s="487"/>
      <c r="H235" s="196"/>
    </row>
    <row r="236" spans="1:8" ht="39.75" hidden="1" customHeight="1">
      <c r="A236" s="255" t="s">
        <v>381</v>
      </c>
      <c r="B236" s="260" t="s">
        <v>359</v>
      </c>
      <c r="C236" s="256">
        <v>2240</v>
      </c>
      <c r="D236" s="281">
        <v>0</v>
      </c>
      <c r="E236" s="581" t="s">
        <v>13</v>
      </c>
      <c r="F236" s="384" t="s">
        <v>124</v>
      </c>
      <c r="G236" s="501" t="s">
        <v>65</v>
      </c>
      <c r="H236" s="196"/>
    </row>
    <row r="237" spans="1:8" ht="22.5" hidden="1" customHeight="1">
      <c r="A237" s="262"/>
      <c r="B237" s="21"/>
      <c r="C237" s="147"/>
      <c r="D237" s="264" t="s">
        <v>247</v>
      </c>
      <c r="E237" s="475"/>
      <c r="F237" s="385"/>
      <c r="G237" s="487"/>
      <c r="H237" s="196"/>
    </row>
    <row r="238" spans="1:8" ht="45" hidden="1" customHeight="1">
      <c r="A238" s="255" t="s">
        <v>349</v>
      </c>
      <c r="B238" s="260" t="s">
        <v>249</v>
      </c>
      <c r="C238" s="256">
        <v>2240</v>
      </c>
      <c r="D238" s="281">
        <v>0</v>
      </c>
      <c r="E238" s="532" t="s">
        <v>227</v>
      </c>
      <c r="F238" s="275" t="s">
        <v>107</v>
      </c>
      <c r="G238" s="501" t="s">
        <v>60</v>
      </c>
      <c r="H238" s="196"/>
    </row>
    <row r="239" spans="1:8" ht="45" hidden="1" customHeight="1">
      <c r="A239" s="262"/>
      <c r="B239" s="21"/>
      <c r="C239" s="147"/>
      <c r="D239" s="264" t="s">
        <v>350</v>
      </c>
      <c r="E239" s="459"/>
      <c r="F239" s="274"/>
      <c r="G239" s="487"/>
      <c r="H239" s="196"/>
    </row>
    <row r="240" spans="1:8" ht="42.75" hidden="1" customHeight="1">
      <c r="A240" s="255" t="s">
        <v>358</v>
      </c>
      <c r="B240" s="260" t="s">
        <v>356</v>
      </c>
      <c r="C240" s="256">
        <v>2240</v>
      </c>
      <c r="D240" s="281">
        <v>0</v>
      </c>
      <c r="E240" s="532" t="s">
        <v>193</v>
      </c>
      <c r="F240" s="275" t="s">
        <v>123</v>
      </c>
      <c r="G240" s="501" t="s">
        <v>65</v>
      </c>
      <c r="H240" s="196"/>
    </row>
    <row r="241" spans="1:12" ht="51.75" hidden="1" customHeight="1">
      <c r="A241" s="262"/>
      <c r="B241" s="21"/>
      <c r="C241" s="147"/>
      <c r="D241" s="266" t="s">
        <v>357</v>
      </c>
      <c r="E241" s="459"/>
      <c r="F241" s="274"/>
      <c r="G241" s="487"/>
      <c r="H241" s="196"/>
    </row>
    <row r="242" spans="1:12" ht="41.25" hidden="1" customHeight="1">
      <c r="A242" s="481" t="s">
        <v>135</v>
      </c>
      <c r="B242" s="168" t="s">
        <v>136</v>
      </c>
      <c r="C242" s="520">
        <v>2240</v>
      </c>
      <c r="D242" s="92">
        <v>0</v>
      </c>
      <c r="E242" s="539" t="s">
        <v>125</v>
      </c>
      <c r="F242" s="485" t="s">
        <v>123</v>
      </c>
      <c r="G242" s="365" t="s">
        <v>122</v>
      </c>
    </row>
    <row r="243" spans="1:12" ht="20.25" hidden="1" customHeight="1">
      <c r="A243" s="482"/>
      <c r="B243" s="156"/>
      <c r="C243" s="521"/>
      <c r="D243" s="113" t="s">
        <v>137</v>
      </c>
      <c r="E243" s="540"/>
      <c r="F243" s="484"/>
      <c r="G243" s="155"/>
    </row>
    <row r="244" spans="1:12" ht="55.5" hidden="1" customHeight="1">
      <c r="A244" s="481" t="s">
        <v>138</v>
      </c>
      <c r="B244" s="168" t="s">
        <v>126</v>
      </c>
      <c r="C244" s="495">
        <v>2240</v>
      </c>
      <c r="D244" s="92">
        <v>0</v>
      </c>
      <c r="E244" s="497" t="s">
        <v>125</v>
      </c>
      <c r="F244" s="485" t="s">
        <v>123</v>
      </c>
      <c r="G244" s="365" t="s">
        <v>122</v>
      </c>
    </row>
    <row r="245" spans="1:12" ht="29.25" hidden="1" customHeight="1">
      <c r="A245" s="482"/>
      <c r="B245" s="156"/>
      <c r="C245" s="496"/>
      <c r="D245" s="113" t="s">
        <v>139</v>
      </c>
      <c r="E245" s="498"/>
      <c r="F245" s="484"/>
      <c r="G245" s="167"/>
      <c r="I245" s="196"/>
      <c r="K245" s="196"/>
    </row>
    <row r="246" spans="1:12" ht="27" customHeight="1">
      <c r="A246" s="55" t="s">
        <v>15</v>
      </c>
      <c r="B246" s="16"/>
      <c r="C246" s="13"/>
      <c r="D246" s="14">
        <f>D108+D114+D116+D120+D130+D134+D140+D144+D146+D148+D196+D198+D230+D232+D236+D142+D150+D132+D122+D200</f>
        <v>31239538.550000001</v>
      </c>
      <c r="E246" s="13"/>
      <c r="F246" s="13"/>
      <c r="G246" s="13"/>
      <c r="H246" s="411"/>
      <c r="I246" s="412"/>
      <c r="K246" s="182"/>
      <c r="L246" s="159"/>
    </row>
    <row r="247" spans="1:12" ht="27" hidden="1" customHeight="1">
      <c r="A247" s="144" t="s">
        <v>97</v>
      </c>
      <c r="B247" s="145" t="s">
        <v>98</v>
      </c>
      <c r="C247" s="117">
        <v>2282</v>
      </c>
      <c r="D247" s="134">
        <v>0</v>
      </c>
      <c r="E247" s="458" t="s">
        <v>176</v>
      </c>
      <c r="F247" s="497" t="s">
        <v>124</v>
      </c>
      <c r="G247" s="472" t="s">
        <v>65</v>
      </c>
      <c r="H247" s="118"/>
      <c r="I247" s="114"/>
      <c r="K247" s="182"/>
      <c r="L247" s="282"/>
    </row>
    <row r="248" spans="1:12" ht="61.5" hidden="1" customHeight="1">
      <c r="A248" s="144"/>
      <c r="B248" s="146"/>
      <c r="C248" s="94"/>
      <c r="D248" s="30" t="s">
        <v>99</v>
      </c>
      <c r="E248" s="459"/>
      <c r="F248" s="498"/>
      <c r="G248" s="473"/>
      <c r="H248" s="199"/>
      <c r="I248" s="114"/>
      <c r="K248" s="206"/>
      <c r="L248" s="159"/>
    </row>
    <row r="249" spans="1:12" ht="39.75" hidden="1" customHeight="1">
      <c r="A249" s="198" t="s">
        <v>177</v>
      </c>
      <c r="B249" s="16"/>
      <c r="C249" s="13"/>
      <c r="D249" s="211">
        <f>D247</f>
        <v>0</v>
      </c>
      <c r="E249" s="13"/>
      <c r="F249" s="13"/>
      <c r="G249" s="13"/>
      <c r="H249" s="118"/>
      <c r="I249" s="114"/>
      <c r="K249" s="182"/>
      <c r="L249" s="159"/>
    </row>
    <row r="250" spans="1:12" ht="62.25" hidden="1" customHeight="1">
      <c r="A250" s="481" t="s">
        <v>100</v>
      </c>
      <c r="B250" s="527" t="s">
        <v>44</v>
      </c>
      <c r="C250" s="518">
        <v>3110</v>
      </c>
      <c r="D250" s="86">
        <f>6453000-6453000</f>
        <v>0</v>
      </c>
      <c r="E250" s="460" t="s">
        <v>109</v>
      </c>
      <c r="F250" s="460" t="s">
        <v>124</v>
      </c>
      <c r="G250" s="466" t="s">
        <v>161</v>
      </c>
      <c r="H250" s="118"/>
      <c r="I250" s="114"/>
    </row>
    <row r="251" spans="1:12" ht="111.75" hidden="1" customHeight="1">
      <c r="A251" s="482"/>
      <c r="B251" s="528"/>
      <c r="C251" s="524"/>
      <c r="D251" s="105" t="s">
        <v>158</v>
      </c>
      <c r="E251" s="470"/>
      <c r="F251" s="470"/>
      <c r="G251" s="462"/>
      <c r="H251" s="118"/>
      <c r="I251" s="114"/>
    </row>
    <row r="252" spans="1:12" ht="28.5" hidden="1" customHeight="1">
      <c r="A252" s="85" t="s">
        <v>101</v>
      </c>
      <c r="B252" s="528"/>
      <c r="C252" s="524"/>
      <c r="D252" s="86">
        <f>3988108.95-3988108.95</f>
        <v>0</v>
      </c>
      <c r="E252" s="470"/>
      <c r="F252" s="470"/>
      <c r="G252" s="466" t="s">
        <v>65</v>
      </c>
    </row>
    <row r="253" spans="1:12" ht="15.75" hidden="1" customHeight="1">
      <c r="A253" s="87"/>
      <c r="B253" s="528"/>
      <c r="C253" s="524"/>
      <c r="D253" s="105" t="s">
        <v>158</v>
      </c>
      <c r="E253" s="470"/>
      <c r="F253" s="470"/>
      <c r="G253" s="462"/>
    </row>
    <row r="254" spans="1:12" ht="31.5" hidden="1" customHeight="1">
      <c r="A254" s="85" t="s">
        <v>165</v>
      </c>
      <c r="B254" s="528"/>
      <c r="C254" s="524"/>
      <c r="D254" s="86">
        <v>0</v>
      </c>
      <c r="E254" s="470"/>
      <c r="F254" s="470"/>
      <c r="G254" s="462"/>
    </row>
    <row r="255" spans="1:12" ht="35.25" hidden="1" customHeight="1">
      <c r="A255" s="184"/>
      <c r="B255" s="528"/>
      <c r="C255" s="524"/>
      <c r="D255" s="105" t="s">
        <v>166</v>
      </c>
      <c r="E255" s="470"/>
      <c r="F255" s="470"/>
      <c r="G255" s="462"/>
    </row>
    <row r="256" spans="1:12" ht="30" hidden="1" customHeight="1">
      <c r="A256" s="88" t="s">
        <v>102</v>
      </c>
      <c r="B256" s="528"/>
      <c r="C256" s="524"/>
      <c r="D256" s="86">
        <f>4434672-4434672</f>
        <v>0</v>
      </c>
      <c r="E256" s="470"/>
      <c r="F256" s="470"/>
      <c r="G256" s="462"/>
    </row>
    <row r="257" spans="1:8" ht="25.5" hidden="1" customHeight="1">
      <c r="A257" s="89"/>
      <c r="B257" s="528"/>
      <c r="C257" s="524"/>
      <c r="D257" s="105" t="s">
        <v>158</v>
      </c>
      <c r="E257" s="470"/>
      <c r="F257" s="470"/>
      <c r="G257" s="462"/>
    </row>
    <row r="258" spans="1:8" ht="36.75" hidden="1" customHeight="1">
      <c r="A258" s="85" t="s">
        <v>172</v>
      </c>
      <c r="B258" s="528"/>
      <c r="C258" s="524"/>
      <c r="D258" s="86">
        <v>0</v>
      </c>
      <c r="E258" s="470"/>
      <c r="F258" s="470"/>
      <c r="G258" s="462"/>
    </row>
    <row r="259" spans="1:8" ht="36.75" hidden="1" customHeight="1">
      <c r="A259" s="90"/>
      <c r="B259" s="528"/>
      <c r="C259" s="524"/>
      <c r="D259" s="187" t="s">
        <v>167</v>
      </c>
      <c r="E259" s="470"/>
      <c r="F259" s="470"/>
      <c r="G259" s="462"/>
    </row>
    <row r="260" spans="1:8" ht="26.25" hidden="1" customHeight="1">
      <c r="A260" s="88" t="s">
        <v>103</v>
      </c>
      <c r="B260" s="528"/>
      <c r="C260" s="524"/>
      <c r="D260" s="86">
        <f>13601246.4-13601246.4</f>
        <v>0</v>
      </c>
      <c r="E260" s="470"/>
      <c r="F260" s="470"/>
      <c r="G260" s="462"/>
    </row>
    <row r="261" spans="1:8" ht="33.75" hidden="1" customHeight="1">
      <c r="A261" s="89"/>
      <c r="B261" s="528"/>
      <c r="C261" s="524"/>
      <c r="D261" s="105" t="s">
        <v>158</v>
      </c>
      <c r="E261" s="470"/>
      <c r="F261" s="470"/>
      <c r="G261" s="462"/>
    </row>
    <row r="262" spans="1:8" ht="33.75" hidden="1" customHeight="1">
      <c r="A262" s="85" t="s">
        <v>173</v>
      </c>
      <c r="B262" s="528"/>
      <c r="C262" s="524"/>
      <c r="D262" s="86">
        <v>0</v>
      </c>
      <c r="E262" s="470"/>
      <c r="F262" s="470"/>
      <c r="G262" s="462"/>
    </row>
    <row r="263" spans="1:8" ht="33.75" hidden="1" customHeight="1">
      <c r="A263" s="89"/>
      <c r="B263" s="528"/>
      <c r="C263" s="524"/>
      <c r="D263" s="187" t="s">
        <v>168</v>
      </c>
      <c r="E263" s="470"/>
      <c r="F263" s="470"/>
      <c r="G263" s="463"/>
    </row>
    <row r="264" spans="1:8" ht="48" hidden="1" customHeight="1">
      <c r="A264" s="88" t="s">
        <v>104</v>
      </c>
      <c r="B264" s="528"/>
      <c r="C264" s="524"/>
      <c r="D264" s="86">
        <f>4019652-4019652</f>
        <v>0</v>
      </c>
      <c r="E264" s="470"/>
      <c r="F264" s="470"/>
      <c r="G264" s="466" t="s">
        <v>161</v>
      </c>
    </row>
    <row r="265" spans="1:8" ht="101.25" hidden="1" customHeight="1">
      <c r="A265" s="89"/>
      <c r="B265" s="529"/>
      <c r="C265" s="519"/>
      <c r="D265" s="105" t="s">
        <v>158</v>
      </c>
      <c r="E265" s="461"/>
      <c r="F265" s="461"/>
      <c r="G265" s="462"/>
      <c r="H265" s="19"/>
    </row>
    <row r="266" spans="1:8" ht="43.5" hidden="1" customHeight="1">
      <c r="A266" s="90" t="s">
        <v>225</v>
      </c>
      <c r="B266" s="530" t="s">
        <v>226</v>
      </c>
      <c r="C266" s="106">
        <v>3110</v>
      </c>
      <c r="D266" s="86">
        <v>0</v>
      </c>
      <c r="E266" s="38" t="s">
        <v>13</v>
      </c>
      <c r="F266" s="485" t="s">
        <v>107</v>
      </c>
      <c r="G266" s="486" t="s">
        <v>60</v>
      </c>
    </row>
    <row r="267" spans="1:8" ht="61.5" hidden="1" customHeight="1">
      <c r="A267" s="89"/>
      <c r="B267" s="531"/>
      <c r="C267" s="106"/>
      <c r="D267" s="104" t="s">
        <v>87</v>
      </c>
      <c r="E267" s="38" t="s">
        <v>110</v>
      </c>
      <c r="F267" s="484"/>
      <c r="G267" s="487"/>
    </row>
    <row r="268" spans="1:8" ht="75.75" hidden="1" customHeight="1">
      <c r="A268" s="85" t="s">
        <v>47</v>
      </c>
      <c r="B268" s="530" t="s">
        <v>46</v>
      </c>
      <c r="C268" s="476">
        <v>3110</v>
      </c>
      <c r="D268" s="86">
        <f>6750000-6750000</f>
        <v>0</v>
      </c>
      <c r="E268" s="485" t="s">
        <v>111</v>
      </c>
      <c r="F268" s="485" t="s">
        <v>107</v>
      </c>
      <c r="G268" s="486" t="s">
        <v>162</v>
      </c>
    </row>
    <row r="269" spans="1:8" ht="97.5" hidden="1" customHeight="1">
      <c r="A269" s="95"/>
      <c r="B269" s="531"/>
      <c r="C269" s="477"/>
      <c r="D269" s="104" t="s">
        <v>158</v>
      </c>
      <c r="E269" s="484"/>
      <c r="F269" s="484"/>
      <c r="G269" s="487"/>
    </row>
    <row r="270" spans="1:8" ht="78.75" hidden="1" customHeight="1">
      <c r="A270" s="90" t="s">
        <v>48</v>
      </c>
      <c r="B270" s="530" t="s">
        <v>49</v>
      </c>
      <c r="C270" s="106">
        <v>3110</v>
      </c>
      <c r="D270" s="86">
        <f>3960000-3960000</f>
        <v>0</v>
      </c>
      <c r="E270" s="52" t="s">
        <v>13</v>
      </c>
      <c r="F270" s="52" t="s">
        <v>33</v>
      </c>
      <c r="G270" s="486" t="s">
        <v>162</v>
      </c>
    </row>
    <row r="271" spans="1:8" ht="93.75" hidden="1" customHeight="1">
      <c r="A271" s="89"/>
      <c r="B271" s="531"/>
      <c r="C271" s="106"/>
      <c r="D271" s="104" t="s">
        <v>159</v>
      </c>
      <c r="E271" s="32" t="s">
        <v>110</v>
      </c>
      <c r="F271" s="32"/>
      <c r="G271" s="487"/>
    </row>
    <row r="272" spans="1:8" ht="27" hidden="1" customHeight="1">
      <c r="A272" s="90" t="s">
        <v>56</v>
      </c>
      <c r="B272" s="530" t="s">
        <v>50</v>
      </c>
      <c r="C272" s="72">
        <v>3110</v>
      </c>
      <c r="D272" s="336">
        <f>6128320.65+2659727.35-8788048</f>
        <v>0</v>
      </c>
      <c r="E272" s="52" t="s">
        <v>13</v>
      </c>
      <c r="F272" s="52" t="s">
        <v>107</v>
      </c>
      <c r="G272" s="486" t="s">
        <v>65</v>
      </c>
    </row>
    <row r="273" spans="1:10" ht="60" hidden="1" customHeight="1">
      <c r="A273" s="89"/>
      <c r="B273" s="531"/>
      <c r="C273" s="73"/>
      <c r="D273" s="104" t="s">
        <v>299</v>
      </c>
      <c r="E273" s="52" t="s">
        <v>110</v>
      </c>
      <c r="F273" s="52"/>
      <c r="G273" s="487"/>
      <c r="H273" s="196"/>
    </row>
    <row r="274" spans="1:10" ht="34.5" hidden="1" customHeight="1">
      <c r="A274" s="90" t="s">
        <v>45</v>
      </c>
      <c r="B274" s="530" t="s">
        <v>58</v>
      </c>
      <c r="C274" s="106">
        <v>3110</v>
      </c>
      <c r="D274" s="161">
        <v>0</v>
      </c>
      <c r="E274" s="31" t="s">
        <v>227</v>
      </c>
      <c r="F274" s="31" t="s">
        <v>33</v>
      </c>
      <c r="G274" s="486" t="s">
        <v>65</v>
      </c>
      <c r="J274" s="196"/>
    </row>
    <row r="275" spans="1:10" ht="43.5" hidden="1" customHeight="1">
      <c r="A275" s="89"/>
      <c r="B275" s="531"/>
      <c r="C275" s="151"/>
      <c r="D275" s="104" t="s">
        <v>283</v>
      </c>
      <c r="E275" s="32"/>
      <c r="F275" s="32"/>
      <c r="G275" s="487"/>
      <c r="H275" s="196"/>
    </row>
    <row r="276" spans="1:10" ht="33.75" hidden="1" customHeight="1">
      <c r="A276" s="90" t="s">
        <v>205</v>
      </c>
      <c r="B276" s="530" t="s">
        <v>203</v>
      </c>
      <c r="C276" s="106">
        <v>3110</v>
      </c>
      <c r="D276" s="149">
        <v>0</v>
      </c>
      <c r="E276" s="250" t="s">
        <v>13</v>
      </c>
      <c r="F276" s="250" t="s">
        <v>108</v>
      </c>
      <c r="G276" s="251" t="s">
        <v>198</v>
      </c>
      <c r="H276" s="196"/>
    </row>
    <row r="277" spans="1:10" ht="43.5" hidden="1" customHeight="1">
      <c r="A277" s="90"/>
      <c r="B277" s="531"/>
      <c r="C277" s="106"/>
      <c r="D277" s="104" t="s">
        <v>204</v>
      </c>
      <c r="E277" s="250"/>
      <c r="F277" s="250"/>
      <c r="G277" s="251"/>
      <c r="H277" s="196"/>
    </row>
    <row r="278" spans="1:10" ht="26.25" hidden="1" customHeight="1">
      <c r="A278" s="525" t="s">
        <v>129</v>
      </c>
      <c r="B278" s="530" t="s">
        <v>121</v>
      </c>
      <c r="C278" s="106">
        <v>3110</v>
      </c>
      <c r="D278" s="161">
        <v>0</v>
      </c>
      <c r="E278" s="152" t="s">
        <v>13</v>
      </c>
      <c r="F278" s="152" t="s">
        <v>31</v>
      </c>
      <c r="G278" s="486" t="s">
        <v>60</v>
      </c>
    </row>
    <row r="279" spans="1:10" ht="39" hidden="1" customHeight="1">
      <c r="A279" s="526"/>
      <c r="B279" s="531"/>
      <c r="C279" s="151"/>
      <c r="D279" s="104" t="s">
        <v>220</v>
      </c>
      <c r="E279" s="153"/>
      <c r="F279" s="153"/>
      <c r="G279" s="487"/>
    </row>
    <row r="280" spans="1:10" ht="26.25" hidden="1" customHeight="1">
      <c r="A280" s="491" t="s">
        <v>222</v>
      </c>
      <c r="B280" s="238" t="s">
        <v>221</v>
      </c>
      <c r="C280" s="508">
        <v>3110</v>
      </c>
      <c r="D280" s="239">
        <v>0</v>
      </c>
      <c r="E280" s="508" t="s">
        <v>227</v>
      </c>
      <c r="F280" s="267" t="s">
        <v>236</v>
      </c>
      <c r="G280" s="267" t="s">
        <v>60</v>
      </c>
    </row>
    <row r="281" spans="1:10" ht="44.25" hidden="1" customHeight="1">
      <c r="A281" s="492"/>
      <c r="B281" s="244"/>
      <c r="C281" s="509"/>
      <c r="D281" s="268" t="s">
        <v>282</v>
      </c>
      <c r="E281" s="509"/>
      <c r="F281" s="269"/>
      <c r="G281" s="241"/>
    </row>
    <row r="282" spans="1:10" ht="37.5" customHeight="1">
      <c r="A282" s="491" t="s">
        <v>437</v>
      </c>
      <c r="B282" s="438" t="s">
        <v>435</v>
      </c>
      <c r="C282" s="508">
        <v>3110</v>
      </c>
      <c r="D282" s="239">
        <v>493000000</v>
      </c>
      <c r="E282" s="508" t="s">
        <v>303</v>
      </c>
      <c r="F282" s="508" t="s">
        <v>33</v>
      </c>
      <c r="G282" s="270" t="s">
        <v>60</v>
      </c>
    </row>
    <row r="283" spans="1:10" ht="57.75" customHeight="1">
      <c r="A283" s="492"/>
      <c r="B283" s="439" t="s">
        <v>436</v>
      </c>
      <c r="C283" s="509"/>
      <c r="D283" s="268" t="s">
        <v>366</v>
      </c>
      <c r="E283" s="509"/>
      <c r="F283" s="509"/>
      <c r="G283" s="241"/>
      <c r="H283" s="196"/>
    </row>
    <row r="284" spans="1:10" ht="34.5" hidden="1" customHeight="1">
      <c r="A284" s="88" t="s">
        <v>106</v>
      </c>
      <c r="B284" s="530" t="s">
        <v>105</v>
      </c>
      <c r="C284" s="91">
        <v>3110</v>
      </c>
      <c r="D284" s="336">
        <v>0</v>
      </c>
      <c r="E284" s="497" t="s">
        <v>193</v>
      </c>
      <c r="F284" s="52" t="s">
        <v>288</v>
      </c>
      <c r="G284" s="486" t="s">
        <v>60</v>
      </c>
    </row>
    <row r="285" spans="1:10" ht="42" hidden="1" customHeight="1">
      <c r="A285" s="89"/>
      <c r="B285" s="531"/>
      <c r="C285" s="91"/>
      <c r="D285" s="30" t="s">
        <v>287</v>
      </c>
      <c r="E285" s="498"/>
      <c r="F285" s="52"/>
      <c r="G285" s="487"/>
    </row>
    <row r="286" spans="1:10" ht="42" hidden="1" customHeight="1">
      <c r="A286" s="324" t="s">
        <v>274</v>
      </c>
      <c r="B286" s="130" t="s">
        <v>237</v>
      </c>
      <c r="C286" s="335">
        <v>3110</v>
      </c>
      <c r="D286" s="299">
        <v>0</v>
      </c>
      <c r="E286" s="537" t="s">
        <v>193</v>
      </c>
      <c r="F286" s="497" t="s">
        <v>288</v>
      </c>
      <c r="G286" s="466" t="s">
        <v>65</v>
      </c>
    </row>
    <row r="287" spans="1:10" ht="42" hidden="1" customHeight="1">
      <c r="A287" s="323"/>
      <c r="B287" s="35"/>
      <c r="C287" s="78"/>
      <c r="D287" s="279" t="s">
        <v>238</v>
      </c>
      <c r="E287" s="538"/>
      <c r="F287" s="498"/>
      <c r="G287" s="463"/>
    </row>
    <row r="288" spans="1:10" ht="42" hidden="1" customHeight="1">
      <c r="A288" s="90" t="s">
        <v>290</v>
      </c>
      <c r="B288" s="130" t="s">
        <v>289</v>
      </c>
      <c r="C288" s="91">
        <v>3110</v>
      </c>
      <c r="D288" s="337">
        <v>0</v>
      </c>
      <c r="E288" s="537" t="s">
        <v>193</v>
      </c>
      <c r="F288" s="332" t="s">
        <v>288</v>
      </c>
      <c r="G288" s="466" t="s">
        <v>60</v>
      </c>
    </row>
    <row r="289" spans="1:13" ht="42" hidden="1" customHeight="1">
      <c r="A289" s="90"/>
      <c r="B289" s="331"/>
      <c r="C289" s="91"/>
      <c r="D289" s="279" t="s">
        <v>291</v>
      </c>
      <c r="E289" s="538"/>
      <c r="F289" s="332"/>
      <c r="G289" s="463"/>
    </row>
    <row r="290" spans="1:13" ht="52.5" hidden="1" customHeight="1">
      <c r="A290" s="85" t="s">
        <v>156</v>
      </c>
      <c r="B290" s="183" t="s">
        <v>155</v>
      </c>
      <c r="C290" s="176">
        <v>3110</v>
      </c>
      <c r="D290" s="86">
        <v>0</v>
      </c>
      <c r="E290" s="175" t="s">
        <v>176</v>
      </c>
      <c r="F290" s="174" t="s">
        <v>123</v>
      </c>
      <c r="G290" s="486" t="s">
        <v>60</v>
      </c>
    </row>
    <row r="291" spans="1:13" ht="42" hidden="1" customHeight="1">
      <c r="A291" s="95"/>
      <c r="B291" s="177"/>
      <c r="C291" s="91"/>
      <c r="D291" s="30" t="s">
        <v>157</v>
      </c>
      <c r="E291" s="175"/>
      <c r="F291" s="174"/>
      <c r="G291" s="487"/>
    </row>
    <row r="292" spans="1:13" ht="70.5" hidden="1" customHeight="1">
      <c r="A292" s="481" t="s">
        <v>57</v>
      </c>
      <c r="B292" s="20" t="s">
        <v>44</v>
      </c>
      <c r="C292" s="495">
        <v>3110</v>
      </c>
      <c r="D292" s="92">
        <f>12915000-12915000</f>
        <v>0</v>
      </c>
      <c r="E292" s="497" t="s">
        <v>109</v>
      </c>
      <c r="F292" s="485" t="s">
        <v>33</v>
      </c>
      <c r="G292" s="497" t="s">
        <v>162</v>
      </c>
    </row>
    <row r="293" spans="1:13" ht="107.25" hidden="1" customHeight="1">
      <c r="A293" s="482"/>
      <c r="B293" s="93"/>
      <c r="C293" s="496"/>
      <c r="D293" s="113" t="s">
        <v>160</v>
      </c>
      <c r="E293" s="498"/>
      <c r="F293" s="484"/>
      <c r="G293" s="498"/>
    </row>
    <row r="294" spans="1:13" ht="40.5" hidden="1" customHeight="1">
      <c r="A294" s="481" t="s">
        <v>142</v>
      </c>
      <c r="B294" s="171" t="s">
        <v>143</v>
      </c>
      <c r="C294" s="495">
        <v>3110</v>
      </c>
      <c r="D294" s="92">
        <v>0</v>
      </c>
      <c r="E294" s="497" t="s">
        <v>125</v>
      </c>
      <c r="F294" s="485" t="s">
        <v>124</v>
      </c>
      <c r="G294" s="154" t="s">
        <v>122</v>
      </c>
      <c r="L294" s="160"/>
    </row>
    <row r="295" spans="1:13" ht="24" hidden="1">
      <c r="A295" s="482"/>
      <c r="B295" s="21"/>
      <c r="C295" s="496"/>
      <c r="D295" s="113" t="s">
        <v>127</v>
      </c>
      <c r="E295" s="498"/>
      <c r="F295" s="484"/>
      <c r="G295" s="158"/>
    </row>
    <row r="296" spans="1:13" ht="40.5" hidden="1" customHeight="1">
      <c r="A296" s="481" t="s">
        <v>286</v>
      </c>
      <c r="B296" s="571" t="s">
        <v>141</v>
      </c>
      <c r="C296" s="495">
        <v>3110</v>
      </c>
      <c r="D296" s="277">
        <v>0</v>
      </c>
      <c r="E296" s="497" t="s">
        <v>125</v>
      </c>
      <c r="F296" s="485" t="s">
        <v>108</v>
      </c>
      <c r="G296" s="157" t="s">
        <v>122</v>
      </c>
      <c r="L296" s="160"/>
    </row>
    <row r="297" spans="1:13" ht="40.5" hidden="1" customHeight="1">
      <c r="A297" s="482"/>
      <c r="B297" s="572"/>
      <c r="C297" s="496"/>
      <c r="D297" s="113" t="s">
        <v>228</v>
      </c>
      <c r="E297" s="498"/>
      <c r="F297" s="484"/>
      <c r="G297" s="158"/>
    </row>
    <row r="298" spans="1:13" ht="40.5" hidden="1" customHeight="1">
      <c r="A298" s="481" t="s">
        <v>144</v>
      </c>
      <c r="B298" s="530" t="s">
        <v>105</v>
      </c>
      <c r="C298" s="495">
        <v>3110</v>
      </c>
      <c r="D298" s="92">
        <v>0</v>
      </c>
      <c r="E298" s="497" t="s">
        <v>128</v>
      </c>
      <c r="F298" s="485" t="s">
        <v>124</v>
      </c>
      <c r="G298" s="157" t="s">
        <v>122</v>
      </c>
      <c r="L298" s="160"/>
    </row>
    <row r="299" spans="1:13" ht="17.25" hidden="1" customHeight="1">
      <c r="A299" s="482"/>
      <c r="B299" s="531"/>
      <c r="C299" s="496"/>
      <c r="D299" s="113" t="s">
        <v>153</v>
      </c>
      <c r="E299" s="498"/>
      <c r="F299" s="484"/>
      <c r="G299" s="6"/>
    </row>
    <row r="300" spans="1:13" ht="27.75" customHeight="1">
      <c r="A300" s="16" t="s">
        <v>14</v>
      </c>
      <c r="B300" s="15"/>
      <c r="C300" s="13"/>
      <c r="D300" s="14">
        <f>D254+D258+D262+D266+D272+D274+D276+D278+D280+D282+D284+D290+D294+D296+D298+D286+D288</f>
        <v>493000000</v>
      </c>
      <c r="E300" s="13"/>
      <c r="F300" s="13"/>
      <c r="G300" s="13"/>
      <c r="H300" s="118"/>
      <c r="I300" s="114"/>
      <c r="J300" s="19"/>
      <c r="K300" s="246"/>
      <c r="L300" s="169"/>
      <c r="M300" s="170"/>
    </row>
    <row r="301" spans="1:13" ht="85.5" hidden="1" customHeight="1">
      <c r="A301" s="17" t="s">
        <v>76</v>
      </c>
      <c r="B301" s="34" t="s">
        <v>88</v>
      </c>
      <c r="C301" s="520">
        <v>3122</v>
      </c>
      <c r="D301" s="128">
        <f>1300000-1300000</f>
        <v>0</v>
      </c>
      <c r="E301" s="497" t="s">
        <v>84</v>
      </c>
      <c r="F301" s="518" t="s">
        <v>31</v>
      </c>
      <c r="G301" s="460" t="s">
        <v>161</v>
      </c>
      <c r="J301" s="197"/>
      <c r="K301" s="19"/>
    </row>
    <row r="302" spans="1:13" ht="95.25" hidden="1" customHeight="1">
      <c r="A302" s="18"/>
      <c r="B302" s="84"/>
      <c r="C302" s="521"/>
      <c r="D302" s="116" t="s">
        <v>163</v>
      </c>
      <c r="E302" s="498"/>
      <c r="F302" s="519"/>
      <c r="G302" s="461"/>
    </row>
    <row r="303" spans="1:13" ht="88.5" hidden="1" customHeight="1">
      <c r="A303" s="43" t="s">
        <v>75</v>
      </c>
      <c r="B303" s="34" t="s">
        <v>90</v>
      </c>
      <c r="C303" s="91">
        <v>3122</v>
      </c>
      <c r="D303" s="128">
        <f>20650000-20650000</f>
        <v>0</v>
      </c>
      <c r="E303" s="497" t="s">
        <v>13</v>
      </c>
      <c r="F303" s="45" t="s">
        <v>31</v>
      </c>
      <c r="G303" s="497" t="s">
        <v>161</v>
      </c>
    </row>
    <row r="304" spans="1:13" ht="82.5" hidden="1" customHeight="1">
      <c r="A304" s="115"/>
      <c r="B304" s="44"/>
      <c r="C304" s="91"/>
      <c r="D304" s="2" t="s">
        <v>163</v>
      </c>
      <c r="E304" s="498"/>
      <c r="F304" s="45"/>
      <c r="G304" s="498"/>
    </row>
    <row r="305" spans="1:12" ht="65.25" hidden="1" customHeight="1">
      <c r="A305" s="17" t="s">
        <v>77</v>
      </c>
      <c r="B305" s="34" t="s">
        <v>85</v>
      </c>
      <c r="C305" s="516">
        <v>3122</v>
      </c>
      <c r="D305" s="128">
        <f>2590000-150000-2440000</f>
        <v>0</v>
      </c>
      <c r="E305" s="497" t="s">
        <v>13</v>
      </c>
      <c r="F305" s="497" t="s">
        <v>31</v>
      </c>
      <c r="G305" s="497" t="s">
        <v>231</v>
      </c>
      <c r="K305" s="197"/>
      <c r="L305" s="19"/>
    </row>
    <row r="306" spans="1:12" ht="27.75" hidden="1" customHeight="1">
      <c r="A306" s="18"/>
      <c r="B306" s="83"/>
      <c r="C306" s="517"/>
      <c r="D306" s="116" t="s">
        <v>230</v>
      </c>
      <c r="E306" s="498"/>
      <c r="F306" s="498"/>
      <c r="G306" s="498"/>
    </row>
    <row r="307" spans="1:12" ht="93.75" hidden="1" customHeight="1">
      <c r="A307" s="85" t="s">
        <v>78</v>
      </c>
      <c r="B307" s="34" t="s">
        <v>86</v>
      </c>
      <c r="C307" s="516">
        <v>3122</v>
      </c>
      <c r="D307" s="128">
        <f>850000-850000</f>
        <v>0</v>
      </c>
      <c r="E307" s="497" t="s">
        <v>84</v>
      </c>
      <c r="F307" s="497" t="s">
        <v>31</v>
      </c>
      <c r="G307" s="497" t="s">
        <v>164</v>
      </c>
    </row>
    <row r="308" spans="1:12" ht="81" hidden="1" customHeight="1">
      <c r="A308" s="95"/>
      <c r="B308" s="35"/>
      <c r="C308" s="517"/>
      <c r="D308" s="116" t="s">
        <v>163</v>
      </c>
      <c r="E308" s="498"/>
      <c r="F308" s="498"/>
      <c r="G308" s="498"/>
    </row>
    <row r="309" spans="1:12" ht="63.75" hidden="1">
      <c r="A309" s="85" t="s">
        <v>80</v>
      </c>
      <c r="B309" s="34" t="s">
        <v>112</v>
      </c>
      <c r="C309" s="516">
        <v>3122</v>
      </c>
      <c r="D309" s="128">
        <f>27000-27000</f>
        <v>0</v>
      </c>
      <c r="E309" s="497" t="s">
        <v>89</v>
      </c>
      <c r="F309" s="497" t="s">
        <v>31</v>
      </c>
      <c r="G309" s="497" t="s">
        <v>233</v>
      </c>
    </row>
    <row r="310" spans="1:12" ht="27" hidden="1" customHeight="1">
      <c r="A310" s="95"/>
      <c r="B310" s="83"/>
      <c r="C310" s="517"/>
      <c r="D310" s="116" t="s">
        <v>232</v>
      </c>
      <c r="E310" s="498"/>
      <c r="F310" s="498"/>
      <c r="G310" s="498"/>
    </row>
    <row r="311" spans="1:12" ht="75" hidden="1" customHeight="1">
      <c r="A311" s="85" t="s">
        <v>79</v>
      </c>
      <c r="B311" s="34" t="s">
        <v>81</v>
      </c>
      <c r="C311" s="516">
        <v>3122</v>
      </c>
      <c r="D311" s="128">
        <f>67500-67500</f>
        <v>0</v>
      </c>
      <c r="E311" s="497" t="s">
        <v>89</v>
      </c>
      <c r="F311" s="497" t="s">
        <v>31</v>
      </c>
      <c r="G311" s="497" t="s">
        <v>233</v>
      </c>
    </row>
    <row r="312" spans="1:12" ht="26.25" hidden="1" customHeight="1">
      <c r="A312" s="127"/>
      <c r="B312" s="83"/>
      <c r="C312" s="517"/>
      <c r="D312" s="116" t="s">
        <v>234</v>
      </c>
      <c r="E312" s="498"/>
      <c r="F312" s="498"/>
      <c r="G312" s="498"/>
    </row>
    <row r="313" spans="1:12" ht="55.5" hidden="1" customHeight="1">
      <c r="A313" s="85" t="s">
        <v>82</v>
      </c>
      <c r="B313" s="34" t="s">
        <v>83</v>
      </c>
      <c r="C313" s="516">
        <v>3122</v>
      </c>
      <c r="D313" s="128">
        <f>15500-15500</f>
        <v>0</v>
      </c>
      <c r="E313" s="497" t="s">
        <v>171</v>
      </c>
      <c r="F313" s="497" t="s">
        <v>123</v>
      </c>
      <c r="G313" s="497" t="s">
        <v>233</v>
      </c>
    </row>
    <row r="314" spans="1:12" ht="30.75" hidden="1" customHeight="1">
      <c r="A314" s="127"/>
      <c r="B314" s="83"/>
      <c r="C314" s="517"/>
      <c r="D314" s="116" t="s">
        <v>235</v>
      </c>
      <c r="E314" s="498"/>
      <c r="F314" s="498"/>
      <c r="G314" s="498"/>
    </row>
    <row r="315" spans="1:12" ht="35.25" hidden="1" customHeight="1">
      <c r="A315" s="8" t="s">
        <v>64</v>
      </c>
      <c r="B315" s="81"/>
      <c r="C315" s="80"/>
      <c r="D315" s="68">
        <f>D301+D303+D305+D307+D309+D311+D313</f>
        <v>0</v>
      </c>
      <c r="E315" s="80"/>
      <c r="F315" s="80"/>
      <c r="G315" s="80"/>
      <c r="H315" s="278"/>
      <c r="I315" s="114"/>
      <c r="K315" s="19"/>
    </row>
    <row r="316" spans="1:12" ht="37.5" customHeight="1">
      <c r="A316" s="514" t="s">
        <v>440</v>
      </c>
      <c r="B316" s="75" t="s">
        <v>438</v>
      </c>
      <c r="C316" s="512">
        <v>3132</v>
      </c>
      <c r="D316" s="128">
        <v>123700000</v>
      </c>
      <c r="E316" s="508" t="s">
        <v>303</v>
      </c>
      <c r="F316" s="510" t="s">
        <v>33</v>
      </c>
      <c r="G316" s="497" t="s">
        <v>308</v>
      </c>
      <c r="H316" s="124"/>
      <c r="I316" s="114"/>
      <c r="K316" s="19"/>
    </row>
    <row r="317" spans="1:12" ht="54" customHeight="1">
      <c r="A317" s="515"/>
      <c r="B317" s="77" t="s">
        <v>439</v>
      </c>
      <c r="C317" s="513"/>
      <c r="D317" s="116" t="s">
        <v>365</v>
      </c>
      <c r="E317" s="509"/>
      <c r="F317" s="511"/>
      <c r="G317" s="498"/>
      <c r="H317" s="209"/>
      <c r="I317" s="114"/>
      <c r="K317" s="19"/>
    </row>
    <row r="318" spans="1:12" ht="35.25" customHeight="1">
      <c r="A318" s="205" t="s">
        <v>364</v>
      </c>
      <c r="B318" s="202"/>
      <c r="C318" s="203"/>
      <c r="D318" s="204">
        <f>D316</f>
        <v>123700000</v>
      </c>
      <c r="E318" s="203"/>
      <c r="F318" s="203"/>
      <c r="G318" s="203"/>
      <c r="H318" s="124"/>
      <c r="I318" s="114"/>
      <c r="K318" s="19"/>
    </row>
  </sheetData>
  <mergeCells count="398">
    <mergeCell ref="C25:C26"/>
    <mergeCell ref="C27:C28"/>
    <mergeCell ref="A198:A199"/>
    <mergeCell ref="A230:A231"/>
    <mergeCell ref="C53:C54"/>
    <mergeCell ref="C97:C98"/>
    <mergeCell ref="E89:E90"/>
    <mergeCell ref="C104:C105"/>
    <mergeCell ref="E124:E125"/>
    <mergeCell ref="E132:E133"/>
    <mergeCell ref="A132:A133"/>
    <mergeCell ref="A142:A143"/>
    <mergeCell ref="A122:A123"/>
    <mergeCell ref="B38:B39"/>
    <mergeCell ref="B48:B49"/>
    <mergeCell ref="B136:B137"/>
    <mergeCell ref="A180:A181"/>
    <mergeCell ref="A192:A193"/>
    <mergeCell ref="A164:A165"/>
    <mergeCell ref="B56:B57"/>
    <mergeCell ref="A120:A121"/>
    <mergeCell ref="A130:A131"/>
    <mergeCell ref="A144:A145"/>
    <mergeCell ref="A140:A141"/>
    <mergeCell ref="B112:B113"/>
    <mergeCell ref="A114:A115"/>
    <mergeCell ref="A116:A117"/>
    <mergeCell ref="A110:A111"/>
    <mergeCell ref="A12:A13"/>
    <mergeCell ref="A18:A19"/>
    <mergeCell ref="A21:A22"/>
    <mergeCell ref="A23:A24"/>
    <mergeCell ref="A25:A26"/>
    <mergeCell ref="A27:A28"/>
    <mergeCell ref="A36:A37"/>
    <mergeCell ref="A44:A45"/>
    <mergeCell ref="A53:A54"/>
    <mergeCell ref="B58:B59"/>
    <mergeCell ref="B14:B19"/>
    <mergeCell ref="B8:B13"/>
    <mergeCell ref="A61:A62"/>
    <mergeCell ref="A63:A64"/>
    <mergeCell ref="A65:A66"/>
    <mergeCell ref="G67:G68"/>
    <mergeCell ref="G93:G94"/>
    <mergeCell ref="G148:G149"/>
    <mergeCell ref="G104:G105"/>
    <mergeCell ref="G87:G88"/>
    <mergeCell ref="B30:B35"/>
    <mergeCell ref="C30:C35"/>
    <mergeCell ref="E30:E37"/>
    <mergeCell ref="F30:F37"/>
    <mergeCell ref="G30:G37"/>
    <mergeCell ref="G53:G54"/>
    <mergeCell ref="F136:F137"/>
    <mergeCell ref="F138:F139"/>
    <mergeCell ref="G85:G86"/>
    <mergeCell ref="G69:G70"/>
    <mergeCell ref="G79:G80"/>
    <mergeCell ref="G81:G82"/>
    <mergeCell ref="G83:G84"/>
    <mergeCell ref="G89:G90"/>
    <mergeCell ref="G91:G92"/>
    <mergeCell ref="G71:G72"/>
    <mergeCell ref="G73:G74"/>
    <mergeCell ref="C138:C139"/>
    <mergeCell ref="E71:E72"/>
    <mergeCell ref="G75:G76"/>
    <mergeCell ref="G77:G78"/>
    <mergeCell ref="E75:E76"/>
    <mergeCell ref="E77:E78"/>
    <mergeCell ref="F154:F155"/>
    <mergeCell ref="E128:E129"/>
    <mergeCell ref="E136:E137"/>
    <mergeCell ref="F134:F135"/>
    <mergeCell ref="E138:E139"/>
    <mergeCell ref="G114:G115"/>
    <mergeCell ref="G110:G111"/>
    <mergeCell ref="G112:G113"/>
    <mergeCell ref="G108:G109"/>
    <mergeCell ref="E134:E135"/>
    <mergeCell ref="F95:F96"/>
    <mergeCell ref="G95:G96"/>
    <mergeCell ref="F148:F149"/>
    <mergeCell ref="G136:G137"/>
    <mergeCell ref="F150:F151"/>
    <mergeCell ref="F124:F125"/>
    <mergeCell ref="E130:E131"/>
    <mergeCell ref="E95:E96"/>
    <mergeCell ref="F97:F98"/>
    <mergeCell ref="F108:F109"/>
    <mergeCell ref="E160:E161"/>
    <mergeCell ref="G160:G161"/>
    <mergeCell ref="G240:G241"/>
    <mergeCell ref="E220:E221"/>
    <mergeCell ref="G220:G221"/>
    <mergeCell ref="E208:E209"/>
    <mergeCell ref="G208:G209"/>
    <mergeCell ref="E236:E237"/>
    <mergeCell ref="G236:G237"/>
    <mergeCell ref="E232:E233"/>
    <mergeCell ref="G232:G233"/>
    <mergeCell ref="E226:E227"/>
    <mergeCell ref="G226:G227"/>
    <mergeCell ref="E166:E167"/>
    <mergeCell ref="G192:G193"/>
    <mergeCell ref="G168:G169"/>
    <mergeCell ref="G238:G239"/>
    <mergeCell ref="J95:J96"/>
    <mergeCell ref="F104:F105"/>
    <mergeCell ref="E222:E223"/>
    <mergeCell ref="G222:G223"/>
    <mergeCell ref="E224:E225"/>
    <mergeCell ref="G224:G225"/>
    <mergeCell ref="G230:G231"/>
    <mergeCell ref="E234:E235"/>
    <mergeCell ref="G234:G235"/>
    <mergeCell ref="G166:G167"/>
    <mergeCell ref="F178:F179"/>
    <mergeCell ref="G190:G191"/>
    <mergeCell ref="G200:G201"/>
    <mergeCell ref="G144:G145"/>
    <mergeCell ref="G116:G117"/>
    <mergeCell ref="G158:G159"/>
    <mergeCell ref="E230:E231"/>
    <mergeCell ref="E214:E215"/>
    <mergeCell ref="E228:E229"/>
    <mergeCell ref="G228:G229"/>
    <mergeCell ref="G126:G127"/>
    <mergeCell ref="G214:G215"/>
    <mergeCell ref="F128:F129"/>
    <mergeCell ref="F120:F121"/>
    <mergeCell ref="F110:F111"/>
    <mergeCell ref="C120:C121"/>
    <mergeCell ref="C134:C135"/>
    <mergeCell ref="B196:B197"/>
    <mergeCell ref="E196:E197"/>
    <mergeCell ref="B164:B165"/>
    <mergeCell ref="C164:C165"/>
    <mergeCell ref="E172:E173"/>
    <mergeCell ref="E174:E175"/>
    <mergeCell ref="E170:E171"/>
    <mergeCell ref="E164:E165"/>
    <mergeCell ref="E192:E193"/>
    <mergeCell ref="B180:B181"/>
    <mergeCell ref="F192:F193"/>
    <mergeCell ref="F194:F195"/>
    <mergeCell ref="E112:E113"/>
    <mergeCell ref="C136:C137"/>
    <mergeCell ref="C128:C129"/>
    <mergeCell ref="E146:E147"/>
    <mergeCell ref="E150:E151"/>
    <mergeCell ref="C122:C123"/>
    <mergeCell ref="C124:C125"/>
    <mergeCell ref="E120:E121"/>
    <mergeCell ref="E110:E111"/>
    <mergeCell ref="F67:F68"/>
    <mergeCell ref="C108:C109"/>
    <mergeCell ref="A100:A101"/>
    <mergeCell ref="A97:A98"/>
    <mergeCell ref="B97:B98"/>
    <mergeCell ref="E81:E82"/>
    <mergeCell ref="E87:E88"/>
    <mergeCell ref="E97:E98"/>
    <mergeCell ref="E91:E92"/>
    <mergeCell ref="E93:E94"/>
    <mergeCell ref="E69:E70"/>
    <mergeCell ref="E67:E68"/>
    <mergeCell ref="E108:E109"/>
    <mergeCell ref="A108:A109"/>
    <mergeCell ref="E73:E74"/>
    <mergeCell ref="E79:E80"/>
    <mergeCell ref="E104:E105"/>
    <mergeCell ref="F311:F312"/>
    <mergeCell ref="E311:E312"/>
    <mergeCell ref="G305:G306"/>
    <mergeCell ref="G309:G310"/>
    <mergeCell ref="G311:G312"/>
    <mergeCell ref="B298:B299"/>
    <mergeCell ref="C311:C312"/>
    <mergeCell ref="A296:A297"/>
    <mergeCell ref="C309:C310"/>
    <mergeCell ref="F309:F310"/>
    <mergeCell ref="F305:F306"/>
    <mergeCell ref="A298:A299"/>
    <mergeCell ref="C298:C299"/>
    <mergeCell ref="B296:B297"/>
    <mergeCell ref="E238:E239"/>
    <mergeCell ref="C294:C295"/>
    <mergeCell ref="F247:F248"/>
    <mergeCell ref="E200:E201"/>
    <mergeCell ref="E216:E217"/>
    <mergeCell ref="F242:F243"/>
    <mergeCell ref="E202:E203"/>
    <mergeCell ref="B270:B271"/>
    <mergeCell ref="C280:C281"/>
    <mergeCell ref="E280:E281"/>
    <mergeCell ref="E240:E241"/>
    <mergeCell ref="C204:C205"/>
    <mergeCell ref="E206:E207"/>
    <mergeCell ref="C282:C283"/>
    <mergeCell ref="E288:E289"/>
    <mergeCell ref="F268:F269"/>
    <mergeCell ref="F250:F265"/>
    <mergeCell ref="F286:F287"/>
    <mergeCell ref="A1:G1"/>
    <mergeCell ref="A3:G3"/>
    <mergeCell ref="A5:G5"/>
    <mergeCell ref="B4:E4"/>
    <mergeCell ref="C21:C22"/>
    <mergeCell ref="F53:F54"/>
    <mergeCell ref="F21:F22"/>
    <mergeCell ref="F23:F24"/>
    <mergeCell ref="E53:E54"/>
    <mergeCell ref="G21:G22"/>
    <mergeCell ref="E23:E24"/>
    <mergeCell ref="A30:A31"/>
    <mergeCell ref="A32:A33"/>
    <mergeCell ref="A34:A35"/>
    <mergeCell ref="A38:A39"/>
    <mergeCell ref="A40:A41"/>
    <mergeCell ref="A42:A43"/>
    <mergeCell ref="A2:F2"/>
    <mergeCell ref="C23:C24"/>
    <mergeCell ref="A48:A49"/>
    <mergeCell ref="C48:C49"/>
    <mergeCell ref="E48:E49"/>
    <mergeCell ref="F48:F49"/>
    <mergeCell ref="G48:G49"/>
    <mergeCell ref="E162:E163"/>
    <mergeCell ref="G152:G153"/>
    <mergeCell ref="F146:F147"/>
    <mergeCell ref="G150:G151"/>
    <mergeCell ref="A244:A245"/>
    <mergeCell ref="B266:B267"/>
    <mergeCell ref="B268:B269"/>
    <mergeCell ref="E242:E243"/>
    <mergeCell ref="B168:B169"/>
    <mergeCell ref="C168:C169"/>
    <mergeCell ref="A154:A155"/>
    <mergeCell ref="A178:A179"/>
    <mergeCell ref="C166:C167"/>
    <mergeCell ref="B166:B167"/>
    <mergeCell ref="E178:E179"/>
    <mergeCell ref="B178:B179"/>
    <mergeCell ref="A162:A163"/>
    <mergeCell ref="A168:A169"/>
    <mergeCell ref="A150:A151"/>
    <mergeCell ref="A146:A147"/>
    <mergeCell ref="A148:A149"/>
    <mergeCell ref="E180:E181"/>
    <mergeCell ref="E158:E159"/>
    <mergeCell ref="F200:F201"/>
    <mergeCell ref="A200:A201"/>
    <mergeCell ref="C268:C269"/>
    <mergeCell ref="E292:E293"/>
    <mergeCell ref="A242:A243"/>
    <mergeCell ref="C242:C243"/>
    <mergeCell ref="C250:C265"/>
    <mergeCell ref="A250:A251"/>
    <mergeCell ref="A278:A279"/>
    <mergeCell ref="E250:E265"/>
    <mergeCell ref="B250:B265"/>
    <mergeCell ref="B274:B275"/>
    <mergeCell ref="E247:E248"/>
    <mergeCell ref="B276:B277"/>
    <mergeCell ref="B278:B279"/>
    <mergeCell ref="E218:E219"/>
    <mergeCell ref="A232:A233"/>
    <mergeCell ref="B232:B233"/>
    <mergeCell ref="E286:E287"/>
    <mergeCell ref="B284:B285"/>
    <mergeCell ref="A282:A283"/>
    <mergeCell ref="B272:B273"/>
    <mergeCell ref="E168:E169"/>
    <mergeCell ref="C307:C308"/>
    <mergeCell ref="F180:F181"/>
    <mergeCell ref="F164:F165"/>
    <mergeCell ref="F168:F169"/>
    <mergeCell ref="F298:F299"/>
    <mergeCell ref="E301:E302"/>
    <mergeCell ref="F307:F308"/>
    <mergeCell ref="E307:E308"/>
    <mergeCell ref="F301:F302"/>
    <mergeCell ref="E268:E269"/>
    <mergeCell ref="F204:F205"/>
    <mergeCell ref="E282:E283"/>
    <mergeCell ref="F282:F283"/>
    <mergeCell ref="C296:C297"/>
    <mergeCell ref="F296:F297"/>
    <mergeCell ref="E296:E297"/>
    <mergeCell ref="E294:E295"/>
    <mergeCell ref="F196:F197"/>
    <mergeCell ref="F182:F183"/>
    <mergeCell ref="E284:E285"/>
    <mergeCell ref="C292:C293"/>
    <mergeCell ref="E204:E205"/>
    <mergeCell ref="C301:C302"/>
    <mergeCell ref="F313:F314"/>
    <mergeCell ref="G313:G314"/>
    <mergeCell ref="G316:G317"/>
    <mergeCell ref="E316:E317"/>
    <mergeCell ref="F316:F317"/>
    <mergeCell ref="C316:C317"/>
    <mergeCell ref="A316:A317"/>
    <mergeCell ref="E305:E306"/>
    <mergeCell ref="C202:C203"/>
    <mergeCell ref="E303:E304"/>
    <mergeCell ref="C305:C306"/>
    <mergeCell ref="A292:A293"/>
    <mergeCell ref="F292:F293"/>
    <mergeCell ref="E298:E299"/>
    <mergeCell ref="G290:G291"/>
    <mergeCell ref="G292:G293"/>
    <mergeCell ref="G250:G251"/>
    <mergeCell ref="G264:G265"/>
    <mergeCell ref="G301:G302"/>
    <mergeCell ref="G303:G304"/>
    <mergeCell ref="C313:C314"/>
    <mergeCell ref="E313:E314"/>
    <mergeCell ref="E309:E310"/>
    <mergeCell ref="G307:G308"/>
    <mergeCell ref="G154:G155"/>
    <mergeCell ref="G156:G157"/>
    <mergeCell ref="G162:G163"/>
    <mergeCell ref="F170:F171"/>
    <mergeCell ref="G170:G171"/>
    <mergeCell ref="G172:G173"/>
    <mergeCell ref="G174:G175"/>
    <mergeCell ref="G176:G177"/>
    <mergeCell ref="F162:F163"/>
    <mergeCell ref="F166:F167"/>
    <mergeCell ref="G164:G165"/>
    <mergeCell ref="C244:C245"/>
    <mergeCell ref="E244:E245"/>
    <mergeCell ref="G272:G273"/>
    <mergeCell ref="G274:G275"/>
    <mergeCell ref="F294:F295"/>
    <mergeCell ref="G182:G183"/>
    <mergeCell ref="G196:G197"/>
    <mergeCell ref="G216:G217"/>
    <mergeCell ref="G266:G267"/>
    <mergeCell ref="F198:F199"/>
    <mergeCell ref="G210:G211"/>
    <mergeCell ref="G212:G213"/>
    <mergeCell ref="G198:G199"/>
    <mergeCell ref="G218:G219"/>
    <mergeCell ref="F202:F203"/>
    <mergeCell ref="F266:F267"/>
    <mergeCell ref="G286:G287"/>
    <mergeCell ref="G288:G289"/>
    <mergeCell ref="G268:G269"/>
    <mergeCell ref="E58:E59"/>
    <mergeCell ref="F58:F59"/>
    <mergeCell ref="E38:E45"/>
    <mergeCell ref="A294:A295"/>
    <mergeCell ref="F152:F153"/>
    <mergeCell ref="F244:F245"/>
    <mergeCell ref="G138:G139"/>
    <mergeCell ref="G134:G135"/>
    <mergeCell ref="F140:F141"/>
    <mergeCell ref="G194:G195"/>
    <mergeCell ref="G278:G279"/>
    <mergeCell ref="G270:G271"/>
    <mergeCell ref="G202:G203"/>
    <mergeCell ref="G204:G205"/>
    <mergeCell ref="G206:G207"/>
    <mergeCell ref="G284:G285"/>
    <mergeCell ref="G252:G263"/>
    <mergeCell ref="G247:G248"/>
    <mergeCell ref="G140:G141"/>
    <mergeCell ref="G146:G147"/>
    <mergeCell ref="G178:G179"/>
    <mergeCell ref="G180:G181"/>
    <mergeCell ref="A280:A281"/>
    <mergeCell ref="C200:C201"/>
    <mergeCell ref="E114:E115"/>
    <mergeCell ref="F114:F115"/>
    <mergeCell ref="G65:G66"/>
    <mergeCell ref="G23:G24"/>
    <mergeCell ref="G61:G62"/>
    <mergeCell ref="E8:E13"/>
    <mergeCell ref="F8:F13"/>
    <mergeCell ref="G8:G13"/>
    <mergeCell ref="E21:E22"/>
    <mergeCell ref="G56:G57"/>
    <mergeCell ref="E56:E57"/>
    <mergeCell ref="E14:E19"/>
    <mergeCell ref="F14:F19"/>
    <mergeCell ref="E25:E26"/>
    <mergeCell ref="F25:F26"/>
    <mergeCell ref="G25:G26"/>
    <mergeCell ref="E27:E28"/>
    <mergeCell ref="F27:F28"/>
    <mergeCell ref="G27:G28"/>
    <mergeCell ref="G63:G64"/>
    <mergeCell ref="G58:G59"/>
    <mergeCell ref="F56:F57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612" t="s">
        <v>116</v>
      </c>
      <c r="B3" s="613"/>
      <c r="C3" s="613"/>
      <c r="D3" s="613"/>
      <c r="E3" s="613"/>
      <c r="F3" s="613"/>
      <c r="G3" s="613"/>
      <c r="H3" s="613"/>
    </row>
    <row r="6" spans="1:8" ht="15.75">
      <c r="A6" s="610" t="s">
        <v>20</v>
      </c>
      <c r="B6" s="610"/>
      <c r="C6" s="609" t="s">
        <v>19</v>
      </c>
      <c r="D6" s="609"/>
    </row>
    <row r="7" spans="1:8">
      <c r="C7" s="608" t="s">
        <v>18</v>
      </c>
      <c r="D7" s="609"/>
    </row>
    <row r="8" spans="1:8">
      <c r="C8" s="23"/>
      <c r="D8" s="23"/>
    </row>
    <row r="9" spans="1:8" ht="15.75">
      <c r="A9" s="610" t="s">
        <v>113</v>
      </c>
      <c r="B9" s="610"/>
      <c r="C9" s="609" t="s">
        <v>19</v>
      </c>
      <c r="D9" s="609"/>
    </row>
    <row r="10" spans="1:8">
      <c r="C10" s="608" t="s">
        <v>18</v>
      </c>
      <c r="D10" s="609"/>
    </row>
    <row r="11" spans="1:8">
      <c r="C11" s="23"/>
      <c r="D11" s="23"/>
    </row>
    <row r="12" spans="1:8" ht="15.75">
      <c r="A12" s="610" t="s">
        <v>114</v>
      </c>
      <c r="B12" s="610"/>
      <c r="C12" s="609" t="s">
        <v>19</v>
      </c>
      <c r="D12" s="609"/>
    </row>
    <row r="13" spans="1:8">
      <c r="C13" s="608" t="s">
        <v>18</v>
      </c>
      <c r="D13" s="609"/>
    </row>
    <row r="14" spans="1:8">
      <c r="C14" s="23"/>
      <c r="D14" s="23"/>
    </row>
    <row r="15" spans="1:8" ht="15.75">
      <c r="A15" s="611" t="s">
        <v>115</v>
      </c>
      <c r="B15" s="611"/>
      <c r="C15" s="609" t="s">
        <v>19</v>
      </c>
      <c r="D15" s="609"/>
    </row>
    <row r="16" spans="1:8">
      <c r="C16" s="608" t="s">
        <v>18</v>
      </c>
      <c r="D16" s="609"/>
    </row>
    <row r="17" spans="1:4">
      <c r="C17" s="23"/>
      <c r="D17" s="23"/>
    </row>
    <row r="18" spans="1:4" ht="15.75">
      <c r="A18" s="610"/>
      <c r="B18" s="610"/>
      <c r="C18" s="609" t="s">
        <v>19</v>
      </c>
      <c r="D18" s="609"/>
    </row>
    <row r="19" spans="1:4">
      <c r="C19" s="608" t="s">
        <v>18</v>
      </c>
      <c r="D19" s="609"/>
    </row>
    <row r="21" spans="1:4">
      <c r="C21" s="609" t="s">
        <v>19</v>
      </c>
      <c r="D21" s="609"/>
    </row>
    <row r="22" spans="1:4">
      <c r="C22" s="608" t="s">
        <v>18</v>
      </c>
      <c r="D22" s="609"/>
    </row>
    <row r="24" spans="1:4">
      <c r="C24" s="609" t="s">
        <v>19</v>
      </c>
      <c r="D24" s="609"/>
    </row>
    <row r="25" spans="1:4">
      <c r="C25" s="608" t="s">
        <v>18</v>
      </c>
      <c r="D25" s="609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2021-03-30T11:43:07Z</cp:lastPrinted>
  <dcterms:created xsi:type="dcterms:W3CDTF">2016-01-19T07:58:56Z</dcterms:created>
  <dcterms:modified xsi:type="dcterms:W3CDTF">2021-03-31T13:08:23Z</dcterms:modified>
</cp:coreProperties>
</file>