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5120" windowHeight="6555"/>
  </bookViews>
  <sheets>
    <sheet name="УО" sheetId="8" r:id="rId1"/>
  </sheets>
  <definedNames>
    <definedName name="_xlnm.Print_Titles" localSheetId="0">УО!$7:$8</definedName>
    <definedName name="_xlnm.Print_Area" localSheetId="0">УО!$A$1:$G$128</definedName>
  </definedNames>
  <calcPr calcId="145621"/>
  <fileRecoveryPr autoRecover="0"/>
</workbook>
</file>

<file path=xl/calcChain.xml><?xml version="1.0" encoding="utf-8"?>
<calcChain xmlns="http://schemas.openxmlformats.org/spreadsheetml/2006/main">
  <c r="D78" i="8" l="1"/>
  <c r="D23" i="8" l="1"/>
  <c r="D31" i="8" s="1"/>
  <c r="D42" i="8" l="1"/>
  <c r="D16" i="8" l="1"/>
  <c r="D20" i="8" l="1"/>
  <c r="D15" i="8" l="1"/>
  <c r="D126" i="8"/>
  <c r="D124" i="8"/>
  <c r="D122" i="8"/>
  <c r="D120" i="8"/>
  <c r="D118" i="8"/>
  <c r="D116" i="8"/>
  <c r="D114" i="8"/>
  <c r="D104" i="8"/>
  <c r="D102" i="8"/>
  <c r="D100" i="8"/>
  <c r="D96" i="8"/>
  <c r="D92" i="8"/>
  <c r="D88" i="8"/>
  <c r="D84" i="8"/>
  <c r="D82" i="8"/>
  <c r="D81" i="8"/>
  <c r="D128" i="8" l="1"/>
  <c r="H98" i="8"/>
</calcChain>
</file>

<file path=xl/sharedStrings.xml><?xml version="1.0" encoding="utf-8"?>
<sst xmlns="http://schemas.openxmlformats.org/spreadsheetml/2006/main" count="336" uniqueCount="202">
  <si>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</si>
  <si>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</si>
  <si>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</si>
  <si>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</si>
  <si>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</si>
  <si>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</si>
  <si>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</si>
  <si>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</si>
  <si>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</si>
  <si>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</si>
  <si>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</si>
  <si>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</si>
  <si>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</si>
  <si>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</si>
  <si>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</si>
  <si>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</si>
  <si>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</si>
  <si>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</si>
  <si>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</si>
  <si>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</si>
  <si>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</si>
  <si>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</si>
  <si>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</si>
  <si>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</si>
  <si>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</si>
  <si>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</si>
  <si>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</si>
  <si>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</si>
  <si>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</si>
  <si>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</si>
  <si>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</si>
  <si>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</si>
  <si>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</si>
  <si>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</si>
  <si>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</si>
  <si>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</si>
  <si>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</si>
  <si>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</si>
  <si>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</si>
  <si>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</si>
  <si>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</si>
  <si>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</si>
  <si>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</si>
  <si>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</si>
  <si>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</si>
  <si>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</si>
  <si>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</si>
  <si>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</si>
  <si>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</si>
  <si>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</si>
  <si>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</si>
  <si>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</si>
  <si>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</si>
  <si>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</si>
  <si>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</si>
  <si>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</si>
  <si>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</si>
  <si>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</si>
  <si>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</si>
  <si>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</si>
  <si>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</si>
  <si>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</si>
  <si>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</si>
  <si>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</si>
  <si>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</si>
  <si>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</si>
  <si>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</si>
  <si>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</si>
  <si>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</si>
  <si>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</si>
  <si>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</si>
  <si>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</si>
  <si>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</si>
  <si>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</si>
  <si>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</si>
  <si>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</si>
  <si>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</si>
  <si>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</si>
  <si>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</si>
  <si>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</si>
  <si>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</si>
  <si>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</si>
  <si>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</si>
  <si>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</si>
  <si>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</si>
  <si>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</si>
  <si>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</si>
  <si>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</si>
  <si>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</si>
  <si>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</si>
  <si>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</si>
  <si>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</si>
  <si>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</si>
  <si>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</si>
  <si>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</si>
  <si>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</si>
  <si>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</si>
  <si>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(п'ять тисяч чотириста гривень 00 коп.)                             </t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</si>
  <si>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</si>
  <si>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</si>
  <si>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</si>
  <si>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</si>
  <si>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</si>
  <si>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</si>
  <si>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</si>
  <si>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</si>
  <si>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</si>
  <si>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</si>
  <si>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</si>
  <si>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</si>
  <si>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</si>
  <si>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</si>
  <si>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</si>
  <si>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30190000-7 -Офісне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</si>
  <si>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чотири тисячі двісті  гривень 00 коп.)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</si>
  <si>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</si>
  <si>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</si>
  <si>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</si>
  <si>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</si>
  <si>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</si>
  <si>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</si>
  <si>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</si>
  <si>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</si>
  <si>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</si>
  <si>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</si>
  <si>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</si>
  <si>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</si>
  <si>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</si>
  <si>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</si>
  <si>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</si>
  <si>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</si>
  <si>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</si>
  <si>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>Придбання конвертів (ДК 021:2015 - 30190000-7 -Офісне устаткування та приладдя різне) (Придбання конвертів: ДК 021:2015 -  30199230-1- Конверти)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</si>
  <si>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</si>
  <si>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</si>
  <si>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</si>
  <si>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</si>
  <si>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</si>
  <si>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</si>
  <si>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</si>
  <si>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</si>
  <si>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</si>
  <si>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</si>
  <si>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</si>
  <si>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</si>
  <si>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</si>
  <si>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</si>
  <si>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</si>
  <si>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</si>
  <si>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</si>
  <si>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</si>
  <si>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</si>
  <si>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</si>
  <si>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</si>
  <si>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</si>
  <si>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</si>
  <si>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</si>
  <si>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</si>
  <si>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</si>
  <si>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</si>
  <si>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</si>
  <si>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</si>
  <si>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</si>
  <si>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</si>
  <si>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</si>
  <si>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</si>
  <si>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</si>
  <si>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</si>
  <si>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</si>
  <si>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 xml:space="preserve">грн.(п'ятнадцять тисяч гривень 00 коп.)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</si>
  <si>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</si>
  <si>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</si>
  <si>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</si>
  <si>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</si>
  <si>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</si>
  <si>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</si>
  <si>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</si>
  <si>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>Експертне обстеження (технічне діагностування) пасажирських ліфтів за адресою: вул. Дегтярівська, 11 Г (ДК 021:2015 – 71630000-3 Послуги з технічного огляду та випробувань (Експертне обстеження (технічне діагностування) пасажирських ліфтів за адресою: вул. Дегтярівська, 11 Г: ДК 021:2015 – 71631100-1 Послуги з технічного огляду обладнання)</t>
  </si>
  <si>
    <r>
      <t xml:space="preserve">Код ДК 021:2015  71630000-3 </t>
    </r>
    <r>
      <rPr>
        <sz val="10"/>
        <color indexed="8"/>
        <rFont val="Times New Roman"/>
        <family val="1"/>
        <charset val="204"/>
      </rPr>
      <t>Послуги з технічного огляду та випробувань
(71631100-1 Послуги з технічного огляду обладнання)</t>
    </r>
  </si>
  <si>
    <t xml:space="preserve">грн. (сім тисяч дев'ятсот двадцять гривень 00 коп)                         </t>
  </si>
  <si>
    <t xml:space="preserve">грн.(сто дев'яносто дві тисячі вісімдесят гривень 00 коп.)                           </t>
  </si>
  <si>
    <t>Відновлення та пусконалагодження системи контролю доступу та відеоспостереження» (ДК 021:2015 32550000-3 «Телефонне обладнання» (Відновлення та пусконалагодження системи контролю доступу та відеоспостереження: ДК 021:2015 32552600-3 «Домофони»)</t>
  </si>
  <si>
    <r>
      <t xml:space="preserve">Код ДК 021:2015  32550000-3 </t>
    </r>
    <r>
      <rPr>
        <sz val="10"/>
        <color indexed="8"/>
        <rFont val="Times New Roman"/>
        <family val="1"/>
        <charset val="204"/>
      </rPr>
      <t>Телефонне обладнання
(32552600-3 Домофони)</t>
    </r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</si>
  <si>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</si>
  <si>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</si>
  <si>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</si>
  <si>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</si>
  <si>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</si>
  <si>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</si>
  <si>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</si>
  <si>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</si>
  <si>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</si>
  <si>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t xml:space="preserve">грн (п'ятнадцять тисяч шістсот шістдесят дев'ять гривень 97 коп.)                            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</si>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</sst>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3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view="pageBreakPreview" topLeftCell="A67" zoomScale="130" zoomScaleSheetLayoutView="130" workbookViewId="0">
      <selection activeCell="D129" sqref="D12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35" t="s">
        <v>163</v>
      </c>
      <c r="B1" s="235"/>
      <c r="C1" s="235"/>
      <c r="D1" s="235"/>
      <c r="E1" s="235"/>
      <c r="F1" s="235"/>
      <c r="G1" s="235"/>
    </row>
    <row r="2" spans="1:11" ht="20.25">
      <c r="A2" s="235" t="s">
        <v>175</v>
      </c>
      <c r="B2" s="235"/>
      <c r="C2" s="235"/>
      <c r="D2" s="235"/>
      <c r="E2" s="235"/>
      <c r="F2" s="235"/>
      <c r="G2" s="50"/>
    </row>
    <row r="3" spans="1:11" ht="18.75">
      <c r="A3" s="236" t="s">
        <v>126</v>
      </c>
      <c r="B3" s="236"/>
      <c r="C3" s="236"/>
      <c r="D3" s="236"/>
      <c r="E3" s="236"/>
      <c r="F3" s="236"/>
      <c r="G3" s="236"/>
    </row>
    <row r="4" spans="1:11" ht="18.75">
      <c r="A4" s="106"/>
      <c r="B4" s="236" t="s">
        <v>0</v>
      </c>
      <c r="C4" s="236"/>
      <c r="D4" s="236"/>
      <c r="E4" s="236"/>
      <c r="F4" s="106"/>
      <c r="G4" s="106"/>
    </row>
    <row r="5" spans="1:11">
      <c r="A5" s="237" t="s">
        <v>127</v>
      </c>
      <c r="B5" s="237"/>
      <c r="C5" s="237"/>
      <c r="D5" s="237"/>
      <c r="E5" s="237"/>
      <c r="F5" s="237"/>
      <c r="G5" s="237"/>
    </row>
    <row r="6" spans="1:11" ht="15.75" thickBot="1">
      <c r="A6" s="107" t="s">
        <v>128</v>
      </c>
      <c r="B6" s="108"/>
      <c r="C6" s="108"/>
      <c r="D6" s="108"/>
      <c r="E6" s="108"/>
      <c r="F6" s="108"/>
      <c r="G6" s="122">
        <v>7</v>
      </c>
    </row>
    <row r="7" spans="1:11" ht="66" customHeight="1" thickBot="1">
      <c r="A7" s="13" t="s">
        <v>1</v>
      </c>
      <c r="B7" s="14" t="s">
        <v>129</v>
      </c>
      <c r="C7" s="14" t="s">
        <v>10</v>
      </c>
      <c r="D7" s="14" t="s">
        <v>2</v>
      </c>
      <c r="E7" s="14" t="s">
        <v>3</v>
      </c>
      <c r="F7" s="14" t="s">
        <v>4</v>
      </c>
      <c r="G7" s="15" t="s">
        <v>5</v>
      </c>
    </row>
    <row r="8" spans="1:11" ht="19.5" customHeight="1" thickBot="1">
      <c r="A8" s="109">
        <v>1</v>
      </c>
      <c r="B8" s="110">
        <v>2</v>
      </c>
      <c r="C8" s="110">
        <v>3</v>
      </c>
      <c r="D8" s="111">
        <v>4</v>
      </c>
      <c r="E8" s="110">
        <v>5</v>
      </c>
      <c r="F8" s="112">
        <v>6</v>
      </c>
      <c r="G8" s="111">
        <v>7</v>
      </c>
    </row>
    <row r="9" spans="1:11" ht="58.5" customHeight="1">
      <c r="A9" s="238" t="s">
        <v>165</v>
      </c>
      <c r="B9" s="239" t="s">
        <v>162</v>
      </c>
      <c r="C9" s="241">
        <v>2273</v>
      </c>
      <c r="D9" s="102">
        <v>9000</v>
      </c>
      <c r="E9" s="242" t="s">
        <v>109</v>
      </c>
      <c r="F9" s="118" t="s">
        <v>11</v>
      </c>
      <c r="G9" s="117" t="s">
        <v>22</v>
      </c>
      <c r="H9" s="35"/>
      <c r="K9" s="7"/>
    </row>
    <row r="10" spans="1:11" ht="39.75" customHeight="1">
      <c r="A10" s="230"/>
      <c r="B10" s="206"/>
      <c r="C10" s="232"/>
      <c r="D10" s="103" t="s">
        <v>130</v>
      </c>
      <c r="E10" s="143"/>
      <c r="F10" s="118"/>
      <c r="G10" s="117"/>
      <c r="H10" s="35"/>
      <c r="K10" s="7"/>
    </row>
    <row r="11" spans="1:11" ht="41.25" customHeight="1">
      <c r="A11" s="229" t="s">
        <v>166</v>
      </c>
      <c r="B11" s="206"/>
      <c r="C11" s="231">
        <v>2273</v>
      </c>
      <c r="D11" s="104">
        <v>600</v>
      </c>
      <c r="E11" s="156" t="s">
        <v>109</v>
      </c>
      <c r="F11" s="156" t="s">
        <v>11</v>
      </c>
      <c r="G11" s="233" t="s">
        <v>22</v>
      </c>
      <c r="H11" s="35"/>
      <c r="K11" s="7"/>
    </row>
    <row r="12" spans="1:11" ht="51.75" customHeight="1">
      <c r="A12" s="230"/>
      <c r="B12" s="206"/>
      <c r="C12" s="232"/>
      <c r="D12" s="103" t="s">
        <v>124</v>
      </c>
      <c r="E12" s="143"/>
      <c r="F12" s="143"/>
      <c r="G12" s="234"/>
      <c r="H12" s="35"/>
      <c r="K12" s="7"/>
    </row>
    <row r="13" spans="1:11" ht="51.75" customHeight="1">
      <c r="A13" s="229" t="s">
        <v>167</v>
      </c>
      <c r="B13" s="206"/>
      <c r="C13" s="231">
        <v>2273</v>
      </c>
      <c r="D13" s="105">
        <v>1500</v>
      </c>
      <c r="E13" s="156" t="s">
        <v>109</v>
      </c>
      <c r="F13" s="118" t="s">
        <v>11</v>
      </c>
      <c r="G13" s="117" t="s">
        <v>22</v>
      </c>
      <c r="H13" s="35"/>
      <c r="K13" s="7"/>
    </row>
    <row r="14" spans="1:11" ht="24.75" thickBot="1">
      <c r="A14" s="243"/>
      <c r="B14" s="240"/>
      <c r="C14" s="232"/>
      <c r="D14" s="33" t="s">
        <v>125</v>
      </c>
      <c r="E14" s="143"/>
      <c r="F14" s="118"/>
      <c r="G14" s="117"/>
      <c r="H14" s="35"/>
      <c r="K14" s="7"/>
    </row>
    <row r="15" spans="1:11" ht="19.5" thickBot="1">
      <c r="A15" s="74" t="s">
        <v>6</v>
      </c>
      <c r="B15" s="75"/>
      <c r="C15" s="76"/>
      <c r="D15" s="87">
        <f>D9+D11+D13</f>
        <v>11100</v>
      </c>
      <c r="E15" s="76"/>
      <c r="F15" s="76"/>
      <c r="G15" s="77"/>
      <c r="H15" s="35"/>
      <c r="K15" s="7"/>
    </row>
    <row r="16" spans="1:11" ht="28.5" customHeight="1">
      <c r="A16" s="252" t="s">
        <v>176</v>
      </c>
      <c r="B16" s="245" t="s">
        <v>159</v>
      </c>
      <c r="C16" s="247">
        <v>2275</v>
      </c>
      <c r="D16" s="42">
        <f>199664.47-150000</f>
        <v>49664.47</v>
      </c>
      <c r="E16" s="142" t="s">
        <v>109</v>
      </c>
      <c r="F16" s="175" t="s">
        <v>11</v>
      </c>
      <c r="G16" s="200" t="s">
        <v>22</v>
      </c>
      <c r="H16" s="35"/>
    </row>
    <row r="17" spans="1:13" ht="54.75" customHeight="1" thickBot="1">
      <c r="A17" s="253"/>
      <c r="B17" s="246"/>
      <c r="C17" s="248"/>
      <c r="D17" s="121" t="s">
        <v>174</v>
      </c>
      <c r="E17" s="249"/>
      <c r="F17" s="250"/>
      <c r="G17" s="251"/>
      <c r="H17" s="35"/>
    </row>
    <row r="18" spans="1:13" ht="54.75" customHeight="1">
      <c r="A18" s="254" t="s">
        <v>161</v>
      </c>
      <c r="B18" s="245" t="s">
        <v>160</v>
      </c>
      <c r="C18" s="41"/>
      <c r="D18" s="42">
        <v>15135.53</v>
      </c>
      <c r="E18" s="142" t="s">
        <v>109</v>
      </c>
      <c r="F18" s="175" t="s">
        <v>11</v>
      </c>
      <c r="G18" s="200" t="s">
        <v>108</v>
      </c>
      <c r="H18" s="35"/>
    </row>
    <row r="19" spans="1:13" ht="54.75" customHeight="1" thickBot="1">
      <c r="A19" s="255"/>
      <c r="B19" s="256"/>
      <c r="C19" s="43">
        <v>2275</v>
      </c>
      <c r="D19" s="29" t="s">
        <v>110</v>
      </c>
      <c r="E19" s="142"/>
      <c r="F19" s="190"/>
      <c r="G19" s="257"/>
      <c r="H19" s="35"/>
    </row>
    <row r="20" spans="1:13" ht="26.25" thickBot="1">
      <c r="A20" s="80" t="s">
        <v>42</v>
      </c>
      <c r="B20" s="75"/>
      <c r="C20" s="76"/>
      <c r="D20" s="87">
        <f>D18+D16</f>
        <v>64800</v>
      </c>
      <c r="E20" s="119"/>
      <c r="F20" s="76"/>
      <c r="G20" s="88"/>
      <c r="H20" s="35"/>
    </row>
    <row r="21" spans="1:13" ht="30" customHeight="1">
      <c r="A21" s="172" t="s">
        <v>131</v>
      </c>
      <c r="B21" s="138" t="s">
        <v>111</v>
      </c>
      <c r="C21" s="244">
        <v>2210</v>
      </c>
      <c r="D21" s="120">
        <v>5400</v>
      </c>
      <c r="E21" s="142" t="s">
        <v>109</v>
      </c>
      <c r="F21" s="144" t="s">
        <v>11</v>
      </c>
      <c r="G21" s="146" t="s">
        <v>22</v>
      </c>
    </row>
    <row r="22" spans="1:13" ht="28.5" customHeight="1">
      <c r="A22" s="153"/>
      <c r="B22" s="139"/>
      <c r="C22" s="223"/>
      <c r="D22" s="78" t="s">
        <v>97</v>
      </c>
      <c r="E22" s="143"/>
      <c r="F22" s="145"/>
      <c r="G22" s="147"/>
    </row>
    <row r="23" spans="1:13" ht="29.25" customHeight="1">
      <c r="A23" s="224" t="s">
        <v>132</v>
      </c>
      <c r="B23" s="220" t="s">
        <v>113</v>
      </c>
      <c r="C23" s="222">
        <v>2210</v>
      </c>
      <c r="D23" s="71">
        <f>20910-5240.03</f>
        <v>15669.970000000001</v>
      </c>
      <c r="E23" s="142" t="s">
        <v>109</v>
      </c>
      <c r="F23" s="156" t="s">
        <v>12</v>
      </c>
      <c r="G23" s="226" t="s">
        <v>96</v>
      </c>
      <c r="H23" s="219"/>
      <c r="I23" s="219"/>
      <c r="J23" s="219"/>
      <c r="K23" s="219"/>
      <c r="L23" s="219"/>
      <c r="M23" s="115"/>
    </row>
    <row r="24" spans="1:13" ht="24">
      <c r="A24" s="225"/>
      <c r="B24" s="221"/>
      <c r="C24" s="223"/>
      <c r="D24" s="79" t="s">
        <v>192</v>
      </c>
      <c r="E24" s="143"/>
      <c r="F24" s="143"/>
      <c r="G24" s="227"/>
      <c r="H24" s="219"/>
      <c r="I24" s="219"/>
      <c r="J24" s="219"/>
      <c r="K24" s="219"/>
      <c r="L24" s="219"/>
      <c r="M24" s="115"/>
    </row>
    <row r="25" spans="1:13" ht="29.25" customHeight="1">
      <c r="A25" s="136" t="s">
        <v>191</v>
      </c>
      <c r="B25" s="138" t="s">
        <v>188</v>
      </c>
      <c r="C25" s="140">
        <v>2210</v>
      </c>
      <c r="D25" s="85">
        <v>5240.03</v>
      </c>
      <c r="E25" s="142" t="s">
        <v>189</v>
      </c>
      <c r="F25" s="144" t="s">
        <v>58</v>
      </c>
      <c r="G25" s="146" t="s">
        <v>22</v>
      </c>
      <c r="H25" s="219"/>
      <c r="I25" s="219"/>
      <c r="J25" s="219"/>
      <c r="K25" s="219"/>
      <c r="L25" s="219"/>
      <c r="M25" s="115"/>
    </row>
    <row r="26" spans="1:13" ht="24">
      <c r="A26" s="137"/>
      <c r="B26" s="139"/>
      <c r="C26" s="141"/>
      <c r="D26" s="130" t="s">
        <v>190</v>
      </c>
      <c r="E26" s="143"/>
      <c r="F26" s="145"/>
      <c r="G26" s="147"/>
      <c r="H26" s="219"/>
      <c r="I26" s="219"/>
      <c r="J26" s="219"/>
      <c r="K26" s="219"/>
      <c r="L26" s="219"/>
      <c r="M26" s="115"/>
    </row>
    <row r="27" spans="1:13" ht="35.25" customHeight="1">
      <c r="A27" s="152" t="s">
        <v>133</v>
      </c>
      <c r="B27" s="220" t="s">
        <v>134</v>
      </c>
      <c r="C27" s="222">
        <v>2210</v>
      </c>
      <c r="D27" s="73">
        <v>74200</v>
      </c>
      <c r="E27" s="161" t="s">
        <v>85</v>
      </c>
      <c r="F27" s="161" t="s">
        <v>12</v>
      </c>
      <c r="G27" s="226" t="s">
        <v>96</v>
      </c>
      <c r="H27" s="228"/>
      <c r="I27" s="228"/>
      <c r="J27" s="228"/>
      <c r="K27" s="228"/>
      <c r="L27" s="228"/>
      <c r="M27" s="115"/>
    </row>
    <row r="28" spans="1:13" ht="33.75" customHeight="1">
      <c r="A28" s="153"/>
      <c r="B28" s="221"/>
      <c r="C28" s="223"/>
      <c r="D28" s="34" t="s">
        <v>114</v>
      </c>
      <c r="E28" s="145"/>
      <c r="F28" s="145"/>
      <c r="G28" s="227"/>
      <c r="H28" s="219"/>
      <c r="I28" s="219"/>
      <c r="J28" s="219"/>
      <c r="K28" s="219"/>
      <c r="L28" s="219"/>
      <c r="M28" s="115"/>
    </row>
    <row r="29" spans="1:13" ht="25.5" customHeight="1">
      <c r="A29" s="152" t="s">
        <v>168</v>
      </c>
      <c r="B29" s="199" t="s">
        <v>115</v>
      </c>
      <c r="C29" s="156">
        <v>2210</v>
      </c>
      <c r="D29" s="73">
        <v>1980</v>
      </c>
      <c r="E29" s="142" t="s">
        <v>109</v>
      </c>
      <c r="F29" s="161" t="s">
        <v>92</v>
      </c>
      <c r="G29" s="258" t="s">
        <v>96</v>
      </c>
    </row>
    <row r="30" spans="1:13" ht="35.25" customHeight="1" thickBot="1">
      <c r="A30" s="153"/>
      <c r="B30" s="207"/>
      <c r="C30" s="143"/>
      <c r="D30" s="34" t="s">
        <v>112</v>
      </c>
      <c r="E30" s="143"/>
      <c r="F30" s="145"/>
      <c r="G30" s="227"/>
    </row>
    <row r="31" spans="1:13" ht="29.25" customHeight="1" thickBot="1">
      <c r="A31" s="80" t="s">
        <v>7</v>
      </c>
      <c r="B31" s="81"/>
      <c r="C31" s="82"/>
      <c r="D31" s="89">
        <f>D21+D23+D25+D27+D29</f>
        <v>102490</v>
      </c>
      <c r="E31" s="132"/>
      <c r="F31" s="83"/>
      <c r="G31" s="84"/>
    </row>
    <row r="32" spans="1:13" ht="51" customHeight="1">
      <c r="A32" s="152" t="s">
        <v>135</v>
      </c>
      <c r="B32" s="154" t="s">
        <v>116</v>
      </c>
      <c r="C32" s="212">
        <v>2240</v>
      </c>
      <c r="D32" s="71">
        <v>21200</v>
      </c>
      <c r="E32" s="142" t="s">
        <v>164</v>
      </c>
      <c r="F32" s="161" t="s">
        <v>12</v>
      </c>
      <c r="G32" s="200" t="s">
        <v>24</v>
      </c>
    </row>
    <row r="33" spans="1:8" ht="30.75" customHeight="1">
      <c r="A33" s="153"/>
      <c r="B33" s="139"/>
      <c r="C33" s="213"/>
      <c r="D33" s="30" t="s">
        <v>100</v>
      </c>
      <c r="E33" s="143"/>
      <c r="F33" s="145"/>
      <c r="G33" s="201"/>
    </row>
    <row r="34" spans="1:8" ht="60.75" customHeight="1">
      <c r="A34" s="152" t="s">
        <v>136</v>
      </c>
      <c r="B34" s="259" t="s">
        <v>116</v>
      </c>
      <c r="C34" s="212">
        <v>2240</v>
      </c>
      <c r="D34" s="49">
        <v>28600</v>
      </c>
      <c r="E34" s="142" t="s">
        <v>164</v>
      </c>
      <c r="F34" s="161" t="s">
        <v>12</v>
      </c>
      <c r="G34" s="200" t="s">
        <v>25</v>
      </c>
    </row>
    <row r="35" spans="1:8" ht="36.75" customHeight="1">
      <c r="A35" s="153"/>
      <c r="B35" s="217"/>
      <c r="C35" s="213"/>
      <c r="D35" s="30" t="s">
        <v>101</v>
      </c>
      <c r="E35" s="143"/>
      <c r="F35" s="145"/>
      <c r="G35" s="201"/>
    </row>
    <row r="36" spans="1:8" ht="57" customHeight="1">
      <c r="A36" s="152" t="s">
        <v>137</v>
      </c>
      <c r="B36" s="154" t="s">
        <v>117</v>
      </c>
      <c r="C36" s="212">
        <v>2240</v>
      </c>
      <c r="D36" s="71">
        <v>1152</v>
      </c>
      <c r="E36" s="142" t="s">
        <v>164</v>
      </c>
      <c r="F36" s="161" t="s">
        <v>12</v>
      </c>
      <c r="G36" s="198" t="s">
        <v>22</v>
      </c>
    </row>
    <row r="37" spans="1:8" ht="44.25" customHeight="1">
      <c r="A37" s="153"/>
      <c r="B37" s="139"/>
      <c r="C37" s="213"/>
      <c r="D37" s="78" t="s">
        <v>118</v>
      </c>
      <c r="E37" s="143"/>
      <c r="F37" s="145"/>
      <c r="G37" s="147"/>
    </row>
    <row r="38" spans="1:8" ht="23.25" customHeight="1">
      <c r="A38" s="214" t="s">
        <v>139</v>
      </c>
      <c r="B38" s="216" t="s">
        <v>138</v>
      </c>
      <c r="C38" s="140">
        <v>2240</v>
      </c>
      <c r="D38" s="85">
        <v>15000</v>
      </c>
      <c r="E38" s="142" t="s">
        <v>109</v>
      </c>
      <c r="F38" s="218" t="s">
        <v>11</v>
      </c>
      <c r="G38" s="209" t="s">
        <v>22</v>
      </c>
      <c r="H38" s="56"/>
    </row>
    <row r="39" spans="1:8" ht="42.75" customHeight="1">
      <c r="A39" s="215"/>
      <c r="B39" s="217"/>
      <c r="C39" s="141"/>
      <c r="D39" s="54" t="s">
        <v>169</v>
      </c>
      <c r="E39" s="143"/>
      <c r="F39" s="203"/>
      <c r="G39" s="210"/>
      <c r="H39" s="56"/>
    </row>
    <row r="40" spans="1:8" s="125" customFormat="1" ht="42.75" customHeight="1">
      <c r="A40" s="172" t="s">
        <v>181</v>
      </c>
      <c r="B40" s="138" t="s">
        <v>182</v>
      </c>
      <c r="C40" s="148">
        <v>2240</v>
      </c>
      <c r="D40" s="123">
        <v>5540</v>
      </c>
      <c r="E40" s="142" t="s">
        <v>109</v>
      </c>
      <c r="F40" s="142" t="s">
        <v>11</v>
      </c>
      <c r="G40" s="157" t="s">
        <v>22</v>
      </c>
      <c r="H40" s="124"/>
    </row>
    <row r="41" spans="1:8" s="125" customFormat="1" ht="42.75" customHeight="1">
      <c r="A41" s="153"/>
      <c r="B41" s="139"/>
      <c r="C41" s="149"/>
      <c r="D41" s="126" t="s">
        <v>183</v>
      </c>
      <c r="E41" s="143"/>
      <c r="F41" s="143"/>
      <c r="G41" s="158"/>
      <c r="H41" s="124"/>
    </row>
    <row r="42" spans="1:8" s="125" customFormat="1" ht="40.5" customHeight="1">
      <c r="A42" s="194" t="s">
        <v>140</v>
      </c>
      <c r="B42" s="154" t="s">
        <v>141</v>
      </c>
      <c r="C42" s="197">
        <v>2240</v>
      </c>
      <c r="D42" s="127">
        <f>200000-7920</f>
        <v>192080</v>
      </c>
      <c r="E42" s="202" t="s">
        <v>85</v>
      </c>
      <c r="F42" s="202" t="s">
        <v>11</v>
      </c>
      <c r="G42" s="211" t="s">
        <v>22</v>
      </c>
      <c r="H42" s="128"/>
    </row>
    <row r="43" spans="1:8" s="125" customFormat="1" ht="32.25" customHeight="1">
      <c r="A43" s="137"/>
      <c r="B43" s="139"/>
      <c r="C43" s="141"/>
      <c r="D43" s="54" t="s">
        <v>180</v>
      </c>
      <c r="E43" s="203"/>
      <c r="F43" s="203"/>
      <c r="G43" s="210"/>
      <c r="H43" s="129"/>
    </row>
    <row r="44" spans="1:8" s="125" customFormat="1" ht="46.5" customHeight="1">
      <c r="A44" s="152" t="s">
        <v>177</v>
      </c>
      <c r="B44" s="154" t="s">
        <v>178</v>
      </c>
      <c r="C44" s="155">
        <v>2240</v>
      </c>
      <c r="D44" s="42">
        <v>7920</v>
      </c>
      <c r="E44" s="156" t="s">
        <v>109</v>
      </c>
      <c r="F44" s="156" t="s">
        <v>11</v>
      </c>
      <c r="G44" s="157" t="s">
        <v>22</v>
      </c>
      <c r="H44" s="129"/>
    </row>
    <row r="45" spans="1:8" s="125" customFormat="1" ht="54.75" customHeight="1">
      <c r="A45" s="153"/>
      <c r="B45" s="139"/>
      <c r="C45" s="149"/>
      <c r="D45" s="126" t="s">
        <v>179</v>
      </c>
      <c r="E45" s="143"/>
      <c r="F45" s="143"/>
      <c r="G45" s="158"/>
      <c r="H45" s="129"/>
    </row>
    <row r="46" spans="1:8" s="125" customFormat="1" ht="54.75" customHeight="1">
      <c r="A46" s="172" t="s">
        <v>184</v>
      </c>
      <c r="B46" s="138" t="s">
        <v>185</v>
      </c>
      <c r="C46" s="148">
        <v>2240</v>
      </c>
      <c r="D46" s="123">
        <v>5989.45</v>
      </c>
      <c r="E46" s="142" t="s">
        <v>109</v>
      </c>
      <c r="F46" s="142" t="s">
        <v>11</v>
      </c>
      <c r="G46" s="150" t="s">
        <v>22</v>
      </c>
      <c r="H46" s="129"/>
    </row>
    <row r="47" spans="1:8" s="125" customFormat="1" ht="54.75" customHeight="1" thickBot="1">
      <c r="A47" s="153"/>
      <c r="B47" s="139"/>
      <c r="C47" s="149"/>
      <c r="D47" s="126" t="s">
        <v>186</v>
      </c>
      <c r="E47" s="143"/>
      <c r="F47" s="143"/>
      <c r="G47" s="151"/>
      <c r="H47" s="129"/>
    </row>
    <row r="48" spans="1:8" ht="75.75" customHeight="1">
      <c r="A48" s="204" t="s">
        <v>143</v>
      </c>
      <c r="B48" s="206" t="s">
        <v>142</v>
      </c>
      <c r="C48" s="197">
        <v>2240</v>
      </c>
      <c r="D48" s="85">
        <v>200000</v>
      </c>
      <c r="E48" s="202" t="s">
        <v>85</v>
      </c>
      <c r="F48" s="202" t="s">
        <v>11</v>
      </c>
      <c r="G48" s="208" t="s">
        <v>22</v>
      </c>
    </row>
    <row r="49" spans="1:8" ht="36" customHeight="1">
      <c r="A49" s="205"/>
      <c r="B49" s="207"/>
      <c r="C49" s="141"/>
      <c r="D49" s="30" t="s">
        <v>122</v>
      </c>
      <c r="E49" s="203"/>
      <c r="F49" s="203"/>
      <c r="G49" s="208"/>
    </row>
    <row r="50" spans="1:8" ht="58.5" customHeight="1">
      <c r="A50" s="152" t="s">
        <v>152</v>
      </c>
      <c r="B50" s="154" t="s">
        <v>123</v>
      </c>
      <c r="C50" s="197">
        <v>2240</v>
      </c>
      <c r="D50" s="68">
        <v>150000</v>
      </c>
      <c r="E50" s="202" t="s">
        <v>85</v>
      </c>
      <c r="F50" s="156" t="s">
        <v>11</v>
      </c>
      <c r="G50" s="198" t="s">
        <v>22</v>
      </c>
    </row>
    <row r="51" spans="1:8" ht="64.5" customHeight="1">
      <c r="A51" s="153"/>
      <c r="B51" s="139"/>
      <c r="C51" s="141"/>
      <c r="D51" s="54" t="s">
        <v>107</v>
      </c>
      <c r="E51" s="203"/>
      <c r="F51" s="143"/>
      <c r="G51" s="147"/>
    </row>
    <row r="52" spans="1:8" ht="131.25" customHeight="1">
      <c r="A52" s="194" t="s">
        <v>145</v>
      </c>
      <c r="B52" s="154" t="s">
        <v>144</v>
      </c>
      <c r="C52" s="197">
        <v>2240</v>
      </c>
      <c r="D52" s="49">
        <v>4840</v>
      </c>
      <c r="E52" s="142" t="s">
        <v>109</v>
      </c>
      <c r="F52" s="161" t="s">
        <v>11</v>
      </c>
      <c r="G52" s="200" t="s">
        <v>24</v>
      </c>
    </row>
    <row r="53" spans="1:8" ht="87.75" customHeight="1">
      <c r="A53" s="137"/>
      <c r="B53" s="139"/>
      <c r="C53" s="141"/>
      <c r="D53" s="30" t="s">
        <v>99</v>
      </c>
      <c r="E53" s="143"/>
      <c r="F53" s="145"/>
      <c r="G53" s="201"/>
    </row>
    <row r="54" spans="1:8" ht="47.25" customHeight="1">
      <c r="A54" s="194" t="s">
        <v>147</v>
      </c>
      <c r="B54" s="154" t="s">
        <v>146</v>
      </c>
      <c r="C54" s="197">
        <v>2240</v>
      </c>
      <c r="D54" s="49">
        <v>2400</v>
      </c>
      <c r="E54" s="142" t="s">
        <v>109</v>
      </c>
      <c r="F54" s="161" t="s">
        <v>11</v>
      </c>
      <c r="G54" s="200" t="s">
        <v>22</v>
      </c>
    </row>
    <row r="55" spans="1:8" ht="29.25" customHeight="1">
      <c r="A55" s="137"/>
      <c r="B55" s="139"/>
      <c r="C55" s="141"/>
      <c r="D55" s="30" t="s">
        <v>119</v>
      </c>
      <c r="E55" s="143"/>
      <c r="F55" s="145"/>
      <c r="G55" s="201"/>
    </row>
    <row r="56" spans="1:8" ht="68.25" customHeight="1">
      <c r="A56" s="194" t="s">
        <v>153</v>
      </c>
      <c r="B56" s="154" t="s">
        <v>148</v>
      </c>
      <c r="C56" s="197">
        <v>2240</v>
      </c>
      <c r="D56" s="49">
        <v>3220</v>
      </c>
      <c r="E56" s="142" t="s">
        <v>109</v>
      </c>
      <c r="F56" s="161" t="s">
        <v>11</v>
      </c>
      <c r="G56" s="200" t="s">
        <v>22</v>
      </c>
    </row>
    <row r="57" spans="1:8" ht="73.5" customHeight="1">
      <c r="A57" s="137"/>
      <c r="B57" s="139"/>
      <c r="C57" s="141"/>
      <c r="D57" s="30" t="s">
        <v>120</v>
      </c>
      <c r="E57" s="143"/>
      <c r="F57" s="145"/>
      <c r="G57" s="201"/>
    </row>
    <row r="58" spans="1:8" ht="67.5" customHeight="1">
      <c r="A58" s="194" t="s">
        <v>154</v>
      </c>
      <c r="B58" s="154" t="s">
        <v>148</v>
      </c>
      <c r="C58" s="197">
        <v>2240</v>
      </c>
      <c r="D58" s="71">
        <v>45500</v>
      </c>
      <c r="E58" s="142" t="s">
        <v>109</v>
      </c>
      <c r="F58" s="161" t="s">
        <v>11</v>
      </c>
      <c r="G58" s="200" t="s">
        <v>22</v>
      </c>
    </row>
    <row r="59" spans="1:8" ht="29.25" customHeight="1">
      <c r="A59" s="137"/>
      <c r="B59" s="139"/>
      <c r="C59" s="141"/>
      <c r="D59" s="30" t="s">
        <v>102</v>
      </c>
      <c r="E59" s="143"/>
      <c r="F59" s="145"/>
      <c r="G59" s="201"/>
    </row>
    <row r="60" spans="1:8" ht="74.25" customHeight="1">
      <c r="A60" s="194" t="s">
        <v>187</v>
      </c>
      <c r="B60" s="154" t="s">
        <v>149</v>
      </c>
      <c r="C60" s="197">
        <v>2240</v>
      </c>
      <c r="D60" s="68">
        <v>190000</v>
      </c>
      <c r="E60" s="156" t="s">
        <v>85</v>
      </c>
      <c r="F60" s="161" t="s">
        <v>58</v>
      </c>
      <c r="G60" s="198" t="s">
        <v>22</v>
      </c>
    </row>
    <row r="61" spans="1:8" ht="51.75" customHeight="1">
      <c r="A61" s="137"/>
      <c r="B61" s="139"/>
      <c r="C61" s="141"/>
      <c r="D61" s="130" t="s">
        <v>98</v>
      </c>
      <c r="E61" s="143"/>
      <c r="F61" s="145"/>
      <c r="G61" s="147"/>
      <c r="H61" s="56"/>
    </row>
    <row r="62" spans="1:8" ht="47.25" customHeight="1">
      <c r="A62" s="194" t="s">
        <v>155</v>
      </c>
      <c r="B62" s="199" t="s">
        <v>150</v>
      </c>
      <c r="C62" s="197">
        <v>2240</v>
      </c>
      <c r="D62" s="71">
        <v>50000</v>
      </c>
      <c r="E62" s="142" t="s">
        <v>109</v>
      </c>
      <c r="F62" s="161" t="s">
        <v>59</v>
      </c>
      <c r="G62" s="146" t="s">
        <v>22</v>
      </c>
      <c r="H62" s="56"/>
    </row>
    <row r="63" spans="1:8" ht="48" customHeight="1">
      <c r="A63" s="137"/>
      <c r="B63" s="139"/>
      <c r="C63" s="141"/>
      <c r="D63" s="65" t="s">
        <v>121</v>
      </c>
      <c r="E63" s="143"/>
      <c r="F63" s="145"/>
      <c r="G63" s="147"/>
      <c r="H63" s="56"/>
    </row>
    <row r="64" spans="1:8" ht="40.5" customHeight="1">
      <c r="A64" s="194" t="s">
        <v>170</v>
      </c>
      <c r="B64" s="199" t="s">
        <v>171</v>
      </c>
      <c r="C64" s="197">
        <v>2240</v>
      </c>
      <c r="D64" s="69">
        <v>200000</v>
      </c>
      <c r="E64" s="142" t="s">
        <v>85</v>
      </c>
      <c r="F64" s="161" t="s">
        <v>51</v>
      </c>
      <c r="G64" s="146" t="s">
        <v>22</v>
      </c>
      <c r="H64" s="56"/>
    </row>
    <row r="65" spans="1:12" ht="49.5" customHeight="1">
      <c r="A65" s="137"/>
      <c r="B65" s="139"/>
      <c r="C65" s="141"/>
      <c r="D65" s="65" t="s">
        <v>105</v>
      </c>
      <c r="E65" s="143"/>
      <c r="F65" s="145"/>
      <c r="G65" s="147"/>
      <c r="H65" s="56"/>
    </row>
    <row r="66" spans="1:12" ht="49.5" customHeight="1">
      <c r="A66" s="194" t="s">
        <v>156</v>
      </c>
      <c r="B66" s="195" t="s">
        <v>151</v>
      </c>
      <c r="C66" s="197">
        <v>2240</v>
      </c>
      <c r="D66" s="69">
        <v>84310</v>
      </c>
      <c r="E66" s="181" t="s">
        <v>85</v>
      </c>
      <c r="F66" s="161" t="s">
        <v>58</v>
      </c>
      <c r="G66" s="146" t="s">
        <v>24</v>
      </c>
      <c r="H66" s="56"/>
    </row>
    <row r="67" spans="1:12" ht="45" customHeight="1">
      <c r="A67" s="137"/>
      <c r="B67" s="196"/>
      <c r="C67" s="141"/>
      <c r="D67" s="65" t="s">
        <v>103</v>
      </c>
      <c r="E67" s="182"/>
      <c r="F67" s="145"/>
      <c r="G67" s="147"/>
      <c r="H67" s="56"/>
    </row>
    <row r="68" spans="1:12" ht="54.75" customHeight="1">
      <c r="A68" s="194" t="s">
        <v>172</v>
      </c>
      <c r="B68" s="195" t="s">
        <v>173</v>
      </c>
      <c r="C68" s="197">
        <v>2240</v>
      </c>
      <c r="D68" s="69">
        <v>105000</v>
      </c>
      <c r="E68" s="181" t="s">
        <v>85</v>
      </c>
      <c r="F68" s="161" t="s">
        <v>51</v>
      </c>
      <c r="G68" s="146" t="s">
        <v>22</v>
      </c>
      <c r="H68" s="56"/>
    </row>
    <row r="69" spans="1:12" ht="45" customHeight="1">
      <c r="A69" s="137"/>
      <c r="B69" s="196"/>
      <c r="C69" s="141"/>
      <c r="D69" s="65" t="s">
        <v>104</v>
      </c>
      <c r="E69" s="182"/>
      <c r="F69" s="145"/>
      <c r="G69" s="147"/>
      <c r="H69" s="56"/>
    </row>
    <row r="70" spans="1:12" ht="58.5" customHeight="1">
      <c r="A70" s="194" t="s">
        <v>158</v>
      </c>
      <c r="B70" s="195" t="s">
        <v>157</v>
      </c>
      <c r="C70" s="197">
        <v>2240</v>
      </c>
      <c r="D70" s="73">
        <v>10000</v>
      </c>
      <c r="E70" s="156" t="s">
        <v>109</v>
      </c>
      <c r="F70" s="161" t="s">
        <v>58</v>
      </c>
      <c r="G70" s="198" t="s">
        <v>24</v>
      </c>
      <c r="H70" s="56"/>
    </row>
    <row r="71" spans="1:12" ht="31.5" customHeight="1">
      <c r="A71" s="137"/>
      <c r="B71" s="196"/>
      <c r="C71" s="141"/>
      <c r="D71" s="131" t="s">
        <v>106</v>
      </c>
      <c r="E71" s="143"/>
      <c r="F71" s="145"/>
      <c r="G71" s="147"/>
      <c r="H71" s="56"/>
    </row>
    <row r="72" spans="1:12" ht="38.25" customHeight="1">
      <c r="A72" s="136" t="s">
        <v>195</v>
      </c>
      <c r="B72" s="138" t="s">
        <v>193</v>
      </c>
      <c r="C72" s="140">
        <v>2240</v>
      </c>
      <c r="D72" s="85">
        <v>3921</v>
      </c>
      <c r="E72" s="142" t="s">
        <v>189</v>
      </c>
      <c r="F72" s="144" t="s">
        <v>58</v>
      </c>
      <c r="G72" s="146" t="s">
        <v>22</v>
      </c>
      <c r="H72" s="56"/>
    </row>
    <row r="73" spans="1:12" ht="38.25" customHeight="1">
      <c r="A73" s="137"/>
      <c r="B73" s="139"/>
      <c r="C73" s="141"/>
      <c r="D73" s="130" t="s">
        <v>194</v>
      </c>
      <c r="E73" s="143"/>
      <c r="F73" s="145"/>
      <c r="G73" s="147"/>
      <c r="H73" s="56"/>
    </row>
    <row r="74" spans="1:12" ht="38.25" customHeight="1">
      <c r="A74" s="136" t="s">
        <v>197</v>
      </c>
      <c r="B74" s="138" t="s">
        <v>198</v>
      </c>
      <c r="C74" s="140">
        <v>2240</v>
      </c>
      <c r="D74" s="85">
        <v>2400</v>
      </c>
      <c r="E74" s="142" t="s">
        <v>189</v>
      </c>
      <c r="F74" s="144" t="s">
        <v>58</v>
      </c>
      <c r="G74" s="146" t="s">
        <v>22</v>
      </c>
      <c r="H74" s="56"/>
    </row>
    <row r="75" spans="1:12" ht="38.25" customHeight="1">
      <c r="A75" s="137"/>
      <c r="B75" s="139"/>
      <c r="C75" s="141"/>
      <c r="D75" s="130" t="s">
        <v>196</v>
      </c>
      <c r="E75" s="143"/>
      <c r="F75" s="145"/>
      <c r="G75" s="147"/>
      <c r="H75" s="56"/>
    </row>
    <row r="76" spans="1:12" ht="38.25" customHeight="1">
      <c r="A76" s="136" t="s">
        <v>201</v>
      </c>
      <c r="B76" s="138" t="s">
        <v>199</v>
      </c>
      <c r="C76" s="140">
        <v>2240</v>
      </c>
      <c r="D76" s="85">
        <v>30000</v>
      </c>
      <c r="E76" s="142" t="s">
        <v>189</v>
      </c>
      <c r="F76" s="144" t="s">
        <v>58</v>
      </c>
      <c r="G76" s="146" t="s">
        <v>22</v>
      </c>
      <c r="H76" s="56"/>
    </row>
    <row r="77" spans="1:12" ht="38.25" customHeight="1" thickBot="1">
      <c r="A77" s="137"/>
      <c r="B77" s="139"/>
      <c r="C77" s="141"/>
      <c r="D77" s="130" t="s">
        <v>200</v>
      </c>
      <c r="E77" s="143"/>
      <c r="F77" s="145"/>
      <c r="G77" s="147"/>
      <c r="H77" s="56"/>
    </row>
    <row r="78" spans="1:12" ht="27" customHeight="1" thickBot="1">
      <c r="A78" s="116" t="s">
        <v>9</v>
      </c>
      <c r="B78" s="75"/>
      <c r="C78" s="76"/>
      <c r="D78" s="87">
        <f>D76+D74+D72+D70+D68+D66+D64+D62+D60+D58+D56+D54+D52+D50+D48+D46+D44+D42+D40+D38+D36+D34+D32</f>
        <v>1359072.45</v>
      </c>
      <c r="E78" s="76"/>
      <c r="F78" s="76"/>
      <c r="G78" s="88"/>
      <c r="I78" s="56"/>
      <c r="K78" s="56"/>
    </row>
    <row r="79" spans="1:12" ht="27" hidden="1" customHeight="1">
      <c r="A79" s="44" t="s">
        <v>43</v>
      </c>
      <c r="B79" s="113" t="s">
        <v>44</v>
      </c>
      <c r="C79" s="95">
        <v>2282</v>
      </c>
      <c r="D79" s="114">
        <v>0</v>
      </c>
      <c r="E79" s="181" t="s">
        <v>74</v>
      </c>
      <c r="F79" s="144" t="s">
        <v>59</v>
      </c>
      <c r="G79" s="183" t="s">
        <v>24</v>
      </c>
      <c r="H79" s="38"/>
      <c r="I79" s="35"/>
      <c r="K79" s="52"/>
      <c r="L79" s="47"/>
    </row>
    <row r="80" spans="1:12" ht="61.5" hidden="1" customHeight="1">
      <c r="A80" s="44"/>
      <c r="B80" s="45"/>
      <c r="C80" s="94"/>
      <c r="D80" s="8" t="s">
        <v>45</v>
      </c>
      <c r="E80" s="182"/>
      <c r="F80" s="145"/>
      <c r="G80" s="184"/>
      <c r="H80" s="38"/>
      <c r="I80" s="35"/>
      <c r="K80" s="52"/>
      <c r="L80" s="70"/>
    </row>
    <row r="81" spans="1:12" ht="39.75" hidden="1" customHeight="1">
      <c r="A81" s="58" t="s">
        <v>75</v>
      </c>
      <c r="B81" s="4"/>
      <c r="C81" s="3"/>
      <c r="D81" s="86">
        <f>D79</f>
        <v>0</v>
      </c>
      <c r="E81" s="3"/>
      <c r="F81" s="3"/>
      <c r="G81" s="3"/>
      <c r="H81" s="59"/>
      <c r="I81" s="35"/>
      <c r="K81" s="60"/>
      <c r="L81" s="47"/>
    </row>
    <row r="82" spans="1:12" ht="62.25" hidden="1" customHeight="1">
      <c r="A82" s="185" t="s">
        <v>46</v>
      </c>
      <c r="B82" s="187" t="s">
        <v>13</v>
      </c>
      <c r="C82" s="175">
        <v>3110</v>
      </c>
      <c r="D82" s="22">
        <f>6453000-6453000</f>
        <v>0</v>
      </c>
      <c r="E82" s="156" t="s">
        <v>53</v>
      </c>
      <c r="F82" s="156" t="s">
        <v>59</v>
      </c>
      <c r="G82" s="191" t="s">
        <v>63</v>
      </c>
      <c r="H82" s="38"/>
      <c r="I82" s="35"/>
      <c r="K82" s="52"/>
      <c r="L82" s="47"/>
    </row>
    <row r="83" spans="1:12" ht="111.75" hidden="1" customHeight="1">
      <c r="A83" s="186"/>
      <c r="B83" s="188"/>
      <c r="C83" s="190"/>
      <c r="D83" s="31" t="s">
        <v>61</v>
      </c>
      <c r="E83" s="142"/>
      <c r="F83" s="142"/>
      <c r="G83" s="192"/>
      <c r="H83" s="38"/>
      <c r="I83" s="35"/>
    </row>
    <row r="84" spans="1:12" ht="28.5" hidden="1" customHeight="1">
      <c r="A84" s="21" t="s">
        <v>47</v>
      </c>
      <c r="B84" s="188"/>
      <c r="C84" s="190"/>
      <c r="D84" s="22">
        <f>3988108.95-3988108.95</f>
        <v>0</v>
      </c>
      <c r="E84" s="142"/>
      <c r="F84" s="142"/>
      <c r="G84" s="191" t="s">
        <v>24</v>
      </c>
      <c r="H84" s="38"/>
      <c r="I84" s="35"/>
    </row>
    <row r="85" spans="1:12" ht="15.75" hidden="1" customHeight="1">
      <c r="A85" s="23"/>
      <c r="B85" s="188"/>
      <c r="C85" s="190"/>
      <c r="D85" s="31" t="s">
        <v>61</v>
      </c>
      <c r="E85" s="142"/>
      <c r="F85" s="142"/>
      <c r="G85" s="192"/>
    </row>
    <row r="86" spans="1:12" ht="31.5" hidden="1" customHeight="1">
      <c r="A86" s="21" t="s">
        <v>67</v>
      </c>
      <c r="B86" s="188"/>
      <c r="C86" s="190"/>
      <c r="D86" s="22">
        <v>0</v>
      </c>
      <c r="E86" s="142"/>
      <c r="F86" s="142"/>
      <c r="G86" s="192"/>
    </row>
    <row r="87" spans="1:12" ht="35.25" hidden="1" customHeight="1">
      <c r="A87" s="53"/>
      <c r="B87" s="188"/>
      <c r="C87" s="190"/>
      <c r="D87" s="31" t="s">
        <v>68</v>
      </c>
      <c r="E87" s="142"/>
      <c r="F87" s="142"/>
      <c r="G87" s="192"/>
    </row>
    <row r="88" spans="1:12" ht="30" hidden="1" customHeight="1">
      <c r="A88" s="24" t="s">
        <v>48</v>
      </c>
      <c r="B88" s="188"/>
      <c r="C88" s="190"/>
      <c r="D88" s="22">
        <f>4434672-4434672</f>
        <v>0</v>
      </c>
      <c r="E88" s="142"/>
      <c r="F88" s="142"/>
      <c r="G88" s="192"/>
    </row>
    <row r="89" spans="1:12" ht="25.5" hidden="1" customHeight="1">
      <c r="A89" s="25"/>
      <c r="B89" s="188"/>
      <c r="C89" s="190"/>
      <c r="D89" s="31" t="s">
        <v>61</v>
      </c>
      <c r="E89" s="142"/>
      <c r="F89" s="142"/>
      <c r="G89" s="192"/>
    </row>
    <row r="90" spans="1:12" ht="36.75" hidden="1" customHeight="1">
      <c r="A90" s="21" t="s">
        <v>72</v>
      </c>
      <c r="B90" s="188"/>
      <c r="C90" s="190"/>
      <c r="D90" s="22">
        <v>0</v>
      </c>
      <c r="E90" s="142"/>
      <c r="F90" s="142"/>
      <c r="G90" s="192"/>
    </row>
    <row r="91" spans="1:12" ht="36.75" hidden="1" customHeight="1">
      <c r="A91" s="26"/>
      <c r="B91" s="188"/>
      <c r="C91" s="190"/>
      <c r="D91" s="55" t="s">
        <v>69</v>
      </c>
      <c r="E91" s="142"/>
      <c r="F91" s="142"/>
      <c r="G91" s="192"/>
    </row>
    <row r="92" spans="1:12" ht="26.25" hidden="1" customHeight="1">
      <c r="A92" s="24" t="s">
        <v>49</v>
      </c>
      <c r="B92" s="188"/>
      <c r="C92" s="190"/>
      <c r="D92" s="22">
        <f>13601246.4-13601246.4</f>
        <v>0</v>
      </c>
      <c r="E92" s="142"/>
      <c r="F92" s="142"/>
      <c r="G92" s="192"/>
    </row>
    <row r="93" spans="1:12" ht="33.75" hidden="1" customHeight="1">
      <c r="A93" s="25"/>
      <c r="B93" s="188"/>
      <c r="C93" s="190"/>
      <c r="D93" s="31" t="s">
        <v>61</v>
      </c>
      <c r="E93" s="142"/>
      <c r="F93" s="142"/>
      <c r="G93" s="192"/>
    </row>
    <row r="94" spans="1:12" ht="33.75" hidden="1" customHeight="1">
      <c r="A94" s="21" t="s">
        <v>73</v>
      </c>
      <c r="B94" s="188"/>
      <c r="C94" s="190"/>
      <c r="D94" s="22">
        <v>0</v>
      </c>
      <c r="E94" s="142"/>
      <c r="F94" s="142"/>
      <c r="G94" s="192"/>
    </row>
    <row r="95" spans="1:12" ht="33.75" hidden="1" customHeight="1">
      <c r="A95" s="25"/>
      <c r="B95" s="188"/>
      <c r="C95" s="190"/>
      <c r="D95" s="55" t="s">
        <v>70</v>
      </c>
      <c r="E95" s="142"/>
      <c r="F95" s="142"/>
      <c r="G95" s="193"/>
    </row>
    <row r="96" spans="1:12" ht="48" hidden="1" customHeight="1">
      <c r="A96" s="24" t="s">
        <v>50</v>
      </c>
      <c r="B96" s="188"/>
      <c r="C96" s="190"/>
      <c r="D96" s="22">
        <f>4019652-4019652</f>
        <v>0</v>
      </c>
      <c r="E96" s="142"/>
      <c r="F96" s="142"/>
      <c r="G96" s="191" t="s">
        <v>63</v>
      </c>
    </row>
    <row r="97" spans="1:10" ht="101.25" hidden="1" customHeight="1">
      <c r="A97" s="25"/>
      <c r="B97" s="189"/>
      <c r="C97" s="176"/>
      <c r="D97" s="31" t="s">
        <v>61</v>
      </c>
      <c r="E97" s="143"/>
      <c r="F97" s="143"/>
      <c r="G97" s="192"/>
    </row>
    <row r="98" spans="1:10" ht="43.5" hidden="1" customHeight="1">
      <c r="A98" s="26" t="s">
        <v>83</v>
      </c>
      <c r="B98" s="166" t="s">
        <v>84</v>
      </c>
      <c r="C98" s="32">
        <v>3110</v>
      </c>
      <c r="D98" s="22">
        <v>0</v>
      </c>
      <c r="E98" s="90" t="s">
        <v>8</v>
      </c>
      <c r="F98" s="170" t="s">
        <v>51</v>
      </c>
      <c r="G98" s="168" t="s">
        <v>22</v>
      </c>
      <c r="H98" s="7">
        <f>D82+D84+D88+D92+D96</f>
        <v>0</v>
      </c>
    </row>
    <row r="99" spans="1:10" ht="61.5" hidden="1" customHeight="1">
      <c r="A99" s="25"/>
      <c r="B99" s="167"/>
      <c r="C99" s="32"/>
      <c r="D99" s="30" t="s">
        <v>38</v>
      </c>
      <c r="E99" s="90" t="s">
        <v>54</v>
      </c>
      <c r="F99" s="171"/>
      <c r="G99" s="169"/>
    </row>
    <row r="100" spans="1:10" ht="75.75" hidden="1" customHeight="1">
      <c r="A100" s="21" t="s">
        <v>16</v>
      </c>
      <c r="B100" s="166" t="s">
        <v>15</v>
      </c>
      <c r="C100" s="177">
        <v>3110</v>
      </c>
      <c r="D100" s="22">
        <f>6750000-6750000</f>
        <v>0</v>
      </c>
      <c r="E100" s="170" t="s">
        <v>55</v>
      </c>
      <c r="F100" s="170" t="s">
        <v>51</v>
      </c>
      <c r="G100" s="168" t="s">
        <v>64</v>
      </c>
    </row>
    <row r="101" spans="1:10" ht="97.5" hidden="1" customHeight="1">
      <c r="A101" s="28"/>
      <c r="B101" s="167"/>
      <c r="C101" s="178"/>
      <c r="D101" s="30" t="s">
        <v>61</v>
      </c>
      <c r="E101" s="171"/>
      <c r="F101" s="171"/>
      <c r="G101" s="169"/>
    </row>
    <row r="102" spans="1:10" ht="78.75" hidden="1" customHeight="1">
      <c r="A102" s="26" t="s">
        <v>17</v>
      </c>
      <c r="B102" s="166" t="s">
        <v>18</v>
      </c>
      <c r="C102" s="32">
        <v>3110</v>
      </c>
      <c r="D102" s="22">
        <f>3960000-3960000</f>
        <v>0</v>
      </c>
      <c r="E102" s="93" t="s">
        <v>8</v>
      </c>
      <c r="F102" s="93" t="s">
        <v>12</v>
      </c>
      <c r="G102" s="168" t="s">
        <v>64</v>
      </c>
    </row>
    <row r="103" spans="1:10" ht="93.75" hidden="1" customHeight="1">
      <c r="A103" s="25"/>
      <c r="B103" s="167"/>
      <c r="C103" s="32"/>
      <c r="D103" s="30" t="s">
        <v>62</v>
      </c>
      <c r="E103" s="92" t="s">
        <v>54</v>
      </c>
      <c r="F103" s="92"/>
      <c r="G103" s="169"/>
    </row>
    <row r="104" spans="1:10" ht="27" hidden="1" customHeight="1">
      <c r="A104" s="26" t="s">
        <v>20</v>
      </c>
      <c r="B104" s="166" t="s">
        <v>19</v>
      </c>
      <c r="C104" s="98">
        <v>3110</v>
      </c>
      <c r="D104" s="72">
        <f>6128320.65+2659727.35-8788048</f>
        <v>0</v>
      </c>
      <c r="E104" s="93" t="s">
        <v>8</v>
      </c>
      <c r="F104" s="93" t="s">
        <v>51</v>
      </c>
      <c r="G104" s="168" t="s">
        <v>24</v>
      </c>
    </row>
    <row r="105" spans="1:10" ht="60" hidden="1" customHeight="1">
      <c r="A105" s="25"/>
      <c r="B105" s="167"/>
      <c r="C105" s="99"/>
      <c r="D105" s="30" t="s">
        <v>95</v>
      </c>
      <c r="E105" s="93" t="s">
        <v>54</v>
      </c>
      <c r="F105" s="93"/>
      <c r="G105" s="169"/>
    </row>
    <row r="106" spans="1:10" ht="34.5" hidden="1" customHeight="1">
      <c r="A106" s="26" t="s">
        <v>14</v>
      </c>
      <c r="B106" s="166" t="s">
        <v>21</v>
      </c>
      <c r="C106" s="32">
        <v>3110</v>
      </c>
      <c r="D106" s="48">
        <v>0</v>
      </c>
      <c r="E106" s="91" t="s">
        <v>85</v>
      </c>
      <c r="F106" s="91" t="s">
        <v>12</v>
      </c>
      <c r="G106" s="168" t="s">
        <v>24</v>
      </c>
      <c r="H106" s="56"/>
    </row>
    <row r="107" spans="1:10" ht="43.5" hidden="1" customHeight="1">
      <c r="A107" s="25"/>
      <c r="B107" s="167"/>
      <c r="C107" s="99"/>
      <c r="D107" s="30" t="s">
        <v>94</v>
      </c>
      <c r="E107" s="92"/>
      <c r="F107" s="92"/>
      <c r="G107" s="169"/>
      <c r="J107" s="56"/>
    </row>
    <row r="108" spans="1:10" ht="33.75" hidden="1" customHeight="1">
      <c r="A108" s="26" t="s">
        <v>79</v>
      </c>
      <c r="B108" s="166" t="s">
        <v>77</v>
      </c>
      <c r="C108" s="32">
        <v>3110</v>
      </c>
      <c r="D108" s="46">
        <v>0</v>
      </c>
      <c r="E108" s="93" t="s">
        <v>8</v>
      </c>
      <c r="F108" s="93" t="s">
        <v>52</v>
      </c>
      <c r="G108" s="101" t="s">
        <v>76</v>
      </c>
      <c r="H108" s="56"/>
    </row>
    <row r="109" spans="1:10" ht="43.5" hidden="1" customHeight="1">
      <c r="A109" s="26"/>
      <c r="B109" s="167"/>
      <c r="C109" s="32"/>
      <c r="D109" s="30" t="s">
        <v>78</v>
      </c>
      <c r="E109" s="93"/>
      <c r="F109" s="93"/>
      <c r="G109" s="101"/>
      <c r="H109" s="56"/>
    </row>
    <row r="110" spans="1:10" ht="26.25" hidden="1" customHeight="1">
      <c r="A110" s="179" t="s">
        <v>60</v>
      </c>
      <c r="B110" s="166" t="s">
        <v>57</v>
      </c>
      <c r="C110" s="32">
        <v>3110</v>
      </c>
      <c r="D110" s="48">
        <v>0</v>
      </c>
      <c r="E110" s="91" t="s">
        <v>8</v>
      </c>
      <c r="F110" s="91" t="s">
        <v>11</v>
      </c>
      <c r="G110" s="168" t="s">
        <v>22</v>
      </c>
      <c r="H110" s="56"/>
    </row>
    <row r="111" spans="1:10" ht="39" hidden="1" customHeight="1">
      <c r="A111" s="180"/>
      <c r="B111" s="167"/>
      <c r="C111" s="99"/>
      <c r="D111" s="30" t="s">
        <v>80</v>
      </c>
      <c r="E111" s="92"/>
      <c r="F111" s="92"/>
      <c r="G111" s="169"/>
    </row>
    <row r="112" spans="1:10" ht="26.25" hidden="1" customHeight="1">
      <c r="A112" s="162" t="s">
        <v>82</v>
      </c>
      <c r="B112" s="61" t="s">
        <v>81</v>
      </c>
      <c r="C112" s="164">
        <v>3110</v>
      </c>
      <c r="D112" s="62">
        <v>0</v>
      </c>
      <c r="E112" s="164" t="s">
        <v>85</v>
      </c>
      <c r="F112" s="96" t="s">
        <v>92</v>
      </c>
      <c r="G112" s="96" t="s">
        <v>22</v>
      </c>
    </row>
    <row r="113" spans="1:12" ht="44.25" hidden="1" customHeight="1">
      <c r="A113" s="163"/>
      <c r="B113" s="97"/>
      <c r="C113" s="165"/>
      <c r="D113" s="66" t="s">
        <v>93</v>
      </c>
      <c r="E113" s="165"/>
      <c r="F113" s="67"/>
      <c r="G113" s="63"/>
    </row>
    <row r="114" spans="1:12" ht="85.5" hidden="1" customHeight="1">
      <c r="A114" s="5" t="s">
        <v>27</v>
      </c>
      <c r="B114" s="9" t="s">
        <v>39</v>
      </c>
      <c r="C114" s="173">
        <v>3122</v>
      </c>
      <c r="D114" s="40">
        <f>1300000-1300000</f>
        <v>0</v>
      </c>
      <c r="E114" s="161" t="s">
        <v>35</v>
      </c>
      <c r="F114" s="175" t="s">
        <v>11</v>
      </c>
      <c r="G114" s="156" t="s">
        <v>63</v>
      </c>
      <c r="H114" s="38"/>
      <c r="I114" s="35"/>
      <c r="J114" s="7"/>
      <c r="K114" s="64"/>
      <c r="L114" s="51"/>
    </row>
    <row r="115" spans="1:12" ht="95.25" hidden="1" customHeight="1">
      <c r="A115" s="6"/>
      <c r="B115" s="20"/>
      <c r="C115" s="174"/>
      <c r="D115" s="37" t="s">
        <v>65</v>
      </c>
      <c r="E115" s="145"/>
      <c r="F115" s="176"/>
      <c r="G115" s="143"/>
      <c r="J115" s="57"/>
      <c r="K115" s="7"/>
    </row>
    <row r="116" spans="1:12" ht="88.5" hidden="1" customHeight="1">
      <c r="A116" s="11" t="s">
        <v>26</v>
      </c>
      <c r="B116" s="9" t="s">
        <v>41</v>
      </c>
      <c r="C116" s="27">
        <v>3122</v>
      </c>
      <c r="D116" s="40">
        <f>20650000-20650000</f>
        <v>0</v>
      </c>
      <c r="E116" s="161" t="s">
        <v>8</v>
      </c>
      <c r="F116" s="100" t="s">
        <v>11</v>
      </c>
      <c r="G116" s="161" t="s">
        <v>63</v>
      </c>
    </row>
    <row r="117" spans="1:12" ht="82.5" hidden="1" customHeight="1">
      <c r="A117" s="36"/>
      <c r="B117" s="12"/>
      <c r="C117" s="27"/>
      <c r="D117" s="1" t="s">
        <v>65</v>
      </c>
      <c r="E117" s="145"/>
      <c r="F117" s="100"/>
      <c r="G117" s="145"/>
    </row>
    <row r="118" spans="1:12" ht="65.25" hidden="1" customHeight="1">
      <c r="A118" s="5" t="s">
        <v>28</v>
      </c>
      <c r="B118" s="9" t="s">
        <v>36</v>
      </c>
      <c r="C118" s="159">
        <v>3122</v>
      </c>
      <c r="D118" s="40">
        <f>2590000-150000-2440000</f>
        <v>0</v>
      </c>
      <c r="E118" s="161" t="s">
        <v>8</v>
      </c>
      <c r="F118" s="161" t="s">
        <v>11</v>
      </c>
      <c r="G118" s="161" t="s">
        <v>87</v>
      </c>
    </row>
    <row r="119" spans="1:12" ht="27.75" hidden="1" customHeight="1">
      <c r="A119" s="6"/>
      <c r="B119" s="19"/>
      <c r="C119" s="160"/>
      <c r="D119" s="37" t="s">
        <v>86</v>
      </c>
      <c r="E119" s="145"/>
      <c r="F119" s="145"/>
      <c r="G119" s="145"/>
      <c r="K119" s="57"/>
      <c r="L119" s="7"/>
    </row>
    <row r="120" spans="1:12" ht="93.75" hidden="1" customHeight="1">
      <c r="A120" s="21" t="s">
        <v>29</v>
      </c>
      <c r="B120" s="9" t="s">
        <v>37</v>
      </c>
      <c r="C120" s="159">
        <v>3122</v>
      </c>
      <c r="D120" s="40">
        <f>850000-850000</f>
        <v>0</v>
      </c>
      <c r="E120" s="161" t="s">
        <v>35</v>
      </c>
      <c r="F120" s="161" t="s">
        <v>11</v>
      </c>
      <c r="G120" s="161" t="s">
        <v>66</v>
      </c>
    </row>
    <row r="121" spans="1:12" ht="81" hidden="1" customHeight="1">
      <c r="A121" s="28"/>
      <c r="B121" s="10"/>
      <c r="C121" s="160"/>
      <c r="D121" s="37" t="s">
        <v>65</v>
      </c>
      <c r="E121" s="145"/>
      <c r="F121" s="145"/>
      <c r="G121" s="145"/>
    </row>
    <row r="122" spans="1:12" ht="63.75" hidden="1">
      <c r="A122" s="21" t="s">
        <v>31</v>
      </c>
      <c r="B122" s="9" t="s">
        <v>56</v>
      </c>
      <c r="C122" s="159">
        <v>3122</v>
      </c>
      <c r="D122" s="40">
        <f>27000-27000</f>
        <v>0</v>
      </c>
      <c r="E122" s="161" t="s">
        <v>40</v>
      </c>
      <c r="F122" s="161" t="s">
        <v>11</v>
      </c>
      <c r="G122" s="161" t="s">
        <v>89</v>
      </c>
    </row>
    <row r="123" spans="1:12" ht="27" hidden="1" customHeight="1">
      <c r="A123" s="28"/>
      <c r="B123" s="19"/>
      <c r="C123" s="160"/>
      <c r="D123" s="37" t="s">
        <v>88</v>
      </c>
      <c r="E123" s="145"/>
      <c r="F123" s="145"/>
      <c r="G123" s="145"/>
    </row>
    <row r="124" spans="1:12" ht="75" hidden="1" customHeight="1">
      <c r="A124" s="21" t="s">
        <v>30</v>
      </c>
      <c r="B124" s="9" t="s">
        <v>32</v>
      </c>
      <c r="C124" s="159">
        <v>3122</v>
      </c>
      <c r="D124" s="40">
        <f>67500-67500</f>
        <v>0</v>
      </c>
      <c r="E124" s="161" t="s">
        <v>40</v>
      </c>
      <c r="F124" s="161" t="s">
        <v>11</v>
      </c>
      <c r="G124" s="161" t="s">
        <v>89</v>
      </c>
    </row>
    <row r="125" spans="1:12" ht="26.25" hidden="1" customHeight="1">
      <c r="A125" s="39"/>
      <c r="B125" s="19"/>
      <c r="C125" s="160"/>
      <c r="D125" s="37" t="s">
        <v>90</v>
      </c>
      <c r="E125" s="145"/>
      <c r="F125" s="145"/>
      <c r="G125" s="145"/>
    </row>
    <row r="126" spans="1:12" ht="55.5" hidden="1" customHeight="1">
      <c r="A126" s="21" t="s">
        <v>33</v>
      </c>
      <c r="B126" s="9" t="s">
        <v>34</v>
      </c>
      <c r="C126" s="159">
        <v>3122</v>
      </c>
      <c r="D126" s="40">
        <f>15500-15500</f>
        <v>0</v>
      </c>
      <c r="E126" s="161" t="s">
        <v>71</v>
      </c>
      <c r="F126" s="161" t="s">
        <v>58</v>
      </c>
      <c r="G126" s="161" t="s">
        <v>89</v>
      </c>
    </row>
    <row r="127" spans="1:12" ht="30.75" hidden="1" customHeight="1">
      <c r="A127" s="39"/>
      <c r="B127" s="19"/>
      <c r="C127" s="160"/>
      <c r="D127" s="37" t="s">
        <v>91</v>
      </c>
      <c r="E127" s="145"/>
      <c r="F127" s="145"/>
      <c r="G127" s="145"/>
    </row>
    <row r="128" spans="1:12" ht="35.25" hidden="1" customHeight="1">
      <c r="A128" s="2" t="s">
        <v>23</v>
      </c>
      <c r="B128" s="18"/>
      <c r="C128" s="17"/>
      <c r="D128" s="16">
        <f>D114+D116+D118+D120+D122+D124+D126</f>
        <v>0</v>
      </c>
      <c r="E128" s="17"/>
      <c r="F128" s="17"/>
      <c r="G128" s="17"/>
    </row>
    <row r="129" spans="1:7" ht="12.75" customHeight="1">
      <c r="A129" s="133"/>
      <c r="B129" s="133"/>
      <c r="C129" s="134"/>
      <c r="D129" s="135"/>
      <c r="E129" s="135"/>
      <c r="F129" s="135"/>
      <c r="G129" s="135"/>
    </row>
  </sheetData>
  <mergeCells count="266">
    <mergeCell ref="B32:B33"/>
    <mergeCell ref="C32:C33"/>
    <mergeCell ref="E32:E33"/>
    <mergeCell ref="F32:F33"/>
    <mergeCell ref="G32:G33"/>
    <mergeCell ref="A32:A33"/>
    <mergeCell ref="G25:G26"/>
    <mergeCell ref="B34:B35"/>
    <mergeCell ref="C34:C35"/>
    <mergeCell ref="H25:H26"/>
    <mergeCell ref="I25:I26"/>
    <mergeCell ref="J25:J26"/>
    <mergeCell ref="K25:K26"/>
    <mergeCell ref="L25:L26"/>
    <mergeCell ref="A29:A30"/>
    <mergeCell ref="B29:B30"/>
    <mergeCell ref="C29:C30"/>
    <mergeCell ref="E29:E30"/>
    <mergeCell ref="F29:F30"/>
    <mergeCell ref="G29:G30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1:A12"/>
    <mergeCell ref="C11:C12"/>
    <mergeCell ref="E11:E12"/>
    <mergeCell ref="F11:F12"/>
    <mergeCell ref="G11:G12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H23:H24"/>
    <mergeCell ref="I23:I24"/>
    <mergeCell ref="J23:J24"/>
    <mergeCell ref="K23:K24"/>
    <mergeCell ref="L23:L24"/>
    <mergeCell ref="A27:A28"/>
    <mergeCell ref="B27:B28"/>
    <mergeCell ref="C27:C28"/>
    <mergeCell ref="E27:E28"/>
    <mergeCell ref="F27:F28"/>
    <mergeCell ref="A23:A24"/>
    <mergeCell ref="B23:B24"/>
    <mergeCell ref="C23:C24"/>
    <mergeCell ref="E23:E24"/>
    <mergeCell ref="F23:F24"/>
    <mergeCell ref="G23:G24"/>
    <mergeCell ref="G27:G28"/>
    <mergeCell ref="H27:L27"/>
    <mergeCell ref="H28:L28"/>
    <mergeCell ref="A25:A26"/>
    <mergeCell ref="B25:B26"/>
    <mergeCell ref="C25:C26"/>
    <mergeCell ref="E25:E26"/>
    <mergeCell ref="F25:F26"/>
    <mergeCell ref="E34:E35"/>
    <mergeCell ref="F34:F35"/>
    <mergeCell ref="G34:G35"/>
    <mergeCell ref="G38:G39"/>
    <mergeCell ref="A42:A43"/>
    <mergeCell ref="B42:B43"/>
    <mergeCell ref="C42:C43"/>
    <mergeCell ref="E42:E43"/>
    <mergeCell ref="F42:F43"/>
    <mergeCell ref="G42:G43"/>
    <mergeCell ref="B36:B37"/>
    <mergeCell ref="C36:C37"/>
    <mergeCell ref="E36:E37"/>
    <mergeCell ref="F36:F37"/>
    <mergeCell ref="G36:G37"/>
    <mergeCell ref="A38:A39"/>
    <mergeCell ref="B38:B39"/>
    <mergeCell ref="C38:C39"/>
    <mergeCell ref="E38:E39"/>
    <mergeCell ref="F38:F39"/>
    <mergeCell ref="A34:A35"/>
    <mergeCell ref="A36:A37"/>
    <mergeCell ref="A40:A41"/>
    <mergeCell ref="B40:B41"/>
    <mergeCell ref="A50:A51"/>
    <mergeCell ref="B50:B51"/>
    <mergeCell ref="C50:C51"/>
    <mergeCell ref="E50:E51"/>
    <mergeCell ref="F50:F51"/>
    <mergeCell ref="G50:G51"/>
    <mergeCell ref="A48:A49"/>
    <mergeCell ref="B48:B49"/>
    <mergeCell ref="C48:C49"/>
    <mergeCell ref="E48:E49"/>
    <mergeCell ref="F48:F49"/>
    <mergeCell ref="G48:G49"/>
    <mergeCell ref="A54:A55"/>
    <mergeCell ref="B54:B55"/>
    <mergeCell ref="C54:C55"/>
    <mergeCell ref="E54:E55"/>
    <mergeCell ref="F54:F55"/>
    <mergeCell ref="G54:G55"/>
    <mergeCell ref="A52:A53"/>
    <mergeCell ref="B52:B53"/>
    <mergeCell ref="C52:C53"/>
    <mergeCell ref="E52:E53"/>
    <mergeCell ref="F52:F53"/>
    <mergeCell ref="G52:G53"/>
    <mergeCell ref="A58:A59"/>
    <mergeCell ref="B58:B59"/>
    <mergeCell ref="C58:C59"/>
    <mergeCell ref="E58:E59"/>
    <mergeCell ref="F58:F59"/>
    <mergeCell ref="G58:G59"/>
    <mergeCell ref="A56:A57"/>
    <mergeCell ref="B56:B57"/>
    <mergeCell ref="C56:C57"/>
    <mergeCell ref="E56:E57"/>
    <mergeCell ref="F56:F57"/>
    <mergeCell ref="G56:G57"/>
    <mergeCell ref="A62:A63"/>
    <mergeCell ref="B62:B63"/>
    <mergeCell ref="C62:C63"/>
    <mergeCell ref="E62:E63"/>
    <mergeCell ref="F62:F63"/>
    <mergeCell ref="G62:G63"/>
    <mergeCell ref="A60:A61"/>
    <mergeCell ref="B60:B61"/>
    <mergeCell ref="C60:C61"/>
    <mergeCell ref="E60:E61"/>
    <mergeCell ref="F60:F61"/>
    <mergeCell ref="G60:G61"/>
    <mergeCell ref="A66:A67"/>
    <mergeCell ref="B66:B67"/>
    <mergeCell ref="C66:C67"/>
    <mergeCell ref="E66:E67"/>
    <mergeCell ref="F66:F67"/>
    <mergeCell ref="G66:G67"/>
    <mergeCell ref="A64:A65"/>
    <mergeCell ref="B64:B65"/>
    <mergeCell ref="C64:C65"/>
    <mergeCell ref="E64:E65"/>
    <mergeCell ref="F64:F65"/>
    <mergeCell ref="G64:G65"/>
    <mergeCell ref="A70:A71"/>
    <mergeCell ref="B70:B71"/>
    <mergeCell ref="C70:C71"/>
    <mergeCell ref="E70:E71"/>
    <mergeCell ref="F70:F71"/>
    <mergeCell ref="G70:G71"/>
    <mergeCell ref="A68:A69"/>
    <mergeCell ref="B68:B69"/>
    <mergeCell ref="C68:C69"/>
    <mergeCell ref="E68:E69"/>
    <mergeCell ref="F68:F69"/>
    <mergeCell ref="G68:G69"/>
    <mergeCell ref="C100:C101"/>
    <mergeCell ref="E100:E101"/>
    <mergeCell ref="F100:F101"/>
    <mergeCell ref="G100:G101"/>
    <mergeCell ref="A110:A111"/>
    <mergeCell ref="B110:B111"/>
    <mergeCell ref="G110:G111"/>
    <mergeCell ref="E79:E80"/>
    <mergeCell ref="F79:F80"/>
    <mergeCell ref="G79:G80"/>
    <mergeCell ref="A82:A83"/>
    <mergeCell ref="B82:B97"/>
    <mergeCell ref="C82:C97"/>
    <mergeCell ref="E82:E97"/>
    <mergeCell ref="F82:F97"/>
    <mergeCell ref="G82:G83"/>
    <mergeCell ref="G84:G95"/>
    <mergeCell ref="G96:G97"/>
    <mergeCell ref="C122:C123"/>
    <mergeCell ref="E122:E123"/>
    <mergeCell ref="F122:F123"/>
    <mergeCell ref="G122:G123"/>
    <mergeCell ref="C124:C125"/>
    <mergeCell ref="E124:E125"/>
    <mergeCell ref="F124:F125"/>
    <mergeCell ref="G124:G125"/>
    <mergeCell ref="C126:C127"/>
    <mergeCell ref="E126:E127"/>
    <mergeCell ref="F126:F127"/>
    <mergeCell ref="G126:G127"/>
    <mergeCell ref="C120:C121"/>
    <mergeCell ref="E120:E121"/>
    <mergeCell ref="F120:F121"/>
    <mergeCell ref="G120:G121"/>
    <mergeCell ref="C114:C115"/>
    <mergeCell ref="E114:E115"/>
    <mergeCell ref="F114:F115"/>
    <mergeCell ref="G114:G115"/>
    <mergeCell ref="E116:E117"/>
    <mergeCell ref="G116:G117"/>
    <mergeCell ref="C40:C41"/>
    <mergeCell ref="E40:E41"/>
    <mergeCell ref="F40:F41"/>
    <mergeCell ref="G40:G41"/>
    <mergeCell ref="C118:C119"/>
    <mergeCell ref="E118:E119"/>
    <mergeCell ref="F118:F119"/>
    <mergeCell ref="G118:G119"/>
    <mergeCell ref="A112:A113"/>
    <mergeCell ref="C112:C113"/>
    <mergeCell ref="E112:E113"/>
    <mergeCell ref="B102:B103"/>
    <mergeCell ref="G102:G103"/>
    <mergeCell ref="B104:B105"/>
    <mergeCell ref="G104:G105"/>
    <mergeCell ref="B106:B107"/>
    <mergeCell ref="G106:G107"/>
    <mergeCell ref="B108:B109"/>
    <mergeCell ref="B98:B99"/>
    <mergeCell ref="F98:F99"/>
    <mergeCell ref="G98:G99"/>
    <mergeCell ref="B100:B101"/>
    <mergeCell ref="A46:A47"/>
    <mergeCell ref="B46:B47"/>
    <mergeCell ref="C46:C47"/>
    <mergeCell ref="E46:E47"/>
    <mergeCell ref="F46:F47"/>
    <mergeCell ref="G46:G47"/>
    <mergeCell ref="A44:A45"/>
    <mergeCell ref="B44:B45"/>
    <mergeCell ref="C44:C45"/>
    <mergeCell ref="E44:E45"/>
    <mergeCell ref="F44:F45"/>
    <mergeCell ref="G44:G45"/>
    <mergeCell ref="A72:A73"/>
    <mergeCell ref="B72:B73"/>
    <mergeCell ref="C72:C73"/>
    <mergeCell ref="E72:E73"/>
    <mergeCell ref="F72:F73"/>
    <mergeCell ref="G72:G73"/>
    <mergeCell ref="A74:A75"/>
    <mergeCell ref="B74:B75"/>
    <mergeCell ref="C74:C75"/>
    <mergeCell ref="E74:E75"/>
    <mergeCell ref="F74:F75"/>
    <mergeCell ref="G74:G75"/>
    <mergeCell ref="A76:A77"/>
    <mergeCell ref="B76:B77"/>
    <mergeCell ref="C76:C77"/>
    <mergeCell ref="E76:E77"/>
    <mergeCell ref="F76:F77"/>
    <mergeCell ref="G76:G77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2021-04-23T11:48:59Z</cp:lastPrinted>
  <dcterms:created xsi:type="dcterms:W3CDTF">2016-01-19T07:58:56Z</dcterms:created>
  <dcterms:modified xsi:type="dcterms:W3CDTF">2021-06-03T10:56:42Z</dcterms:modified>
</cp:coreProperties>
</file>